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rección de Administración y Finanzas\Administracion y Finanzas\1.Compras 2024\14 Transparencia Presupuestaria\Antecedentes recibidos\Julio\"/>
    </mc:Choice>
  </mc:AlternateContent>
  <xr:revisionPtr revIDLastSave="0" documentId="13_ncr:1_{B9B8D12F-FBFE-4B67-AE61-2C51D0194E2F}" xr6:coauthVersionLast="47" xr6:coauthVersionMax="47" xr10:uidLastSave="{00000000-0000-0000-0000-000000000000}"/>
  <bookViews>
    <workbookView xWindow="-120" yWindow="-120" windowWidth="29040" windowHeight="15840" tabRatio="908" xr2:uid="{476687BC-5FFF-41EF-AF5F-2DDB8C215B3E}"/>
  </bookViews>
  <sheets>
    <sheet name="OC Acumulado" sheetId="11" r:id="rId1"/>
  </sheets>
  <definedNames>
    <definedName name="_xlnm._FilterDatabase" localSheetId="0" hidden="1">'OC Acumulado'!$B$2:$S$15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1" l="1"/>
  <c r="S40" i="11"/>
  <c r="D131" i="11"/>
  <c r="D96" i="11"/>
  <c r="D82" i="11"/>
  <c r="D67" i="11"/>
  <c r="D25" i="11"/>
  <c r="D15" i="11"/>
  <c r="S68" i="11"/>
  <c r="S70" i="11"/>
  <c r="S31" i="11"/>
  <c r="S23" i="11"/>
  <c r="S130" i="11"/>
  <c r="S129" i="11"/>
  <c r="S128" i="11"/>
  <c r="S127" i="11"/>
  <c r="S126" i="11"/>
  <c r="S125" i="11"/>
  <c r="S124" i="11"/>
  <c r="S123" i="11"/>
  <c r="S122" i="11"/>
  <c r="S121" i="11"/>
  <c r="S120" i="11"/>
  <c r="S119" i="11"/>
  <c r="S118" i="11"/>
  <c r="S117" i="11"/>
  <c r="S116" i="11"/>
  <c r="S115" i="11"/>
  <c r="S114" i="11"/>
  <c r="S113" i="11"/>
  <c r="S11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131" i="11" s="1"/>
  <c r="S83" i="11"/>
  <c r="S84" i="11"/>
  <c r="S85" i="11"/>
  <c r="S96" i="11" s="1"/>
  <c r="S86" i="11"/>
  <c r="S87" i="11"/>
  <c r="S88" i="11"/>
  <c r="S89" i="11"/>
  <c r="S90" i="11"/>
  <c r="S91" i="11"/>
  <c r="S92" i="11"/>
  <c r="S93" i="11"/>
  <c r="S94" i="11"/>
  <c r="S95" i="11"/>
  <c r="S81" i="11"/>
  <c r="S80" i="11"/>
  <c r="S79" i="11"/>
  <c r="S78" i="11"/>
  <c r="S77" i="11"/>
  <c r="S76" i="11"/>
  <c r="S75" i="11"/>
  <c r="S74" i="11"/>
  <c r="S73" i="11"/>
  <c r="S72" i="11"/>
  <c r="S71" i="11"/>
  <c r="S69" i="11"/>
  <c r="S82" i="11" s="1"/>
  <c r="S66" i="11"/>
  <c r="S65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67" i="11" s="1"/>
  <c r="S50" i="11"/>
  <c r="S49" i="11"/>
  <c r="S48" i="11"/>
  <c r="S47" i="11"/>
  <c r="S46" i="11"/>
  <c r="S45" i="11"/>
  <c r="S44" i="11"/>
  <c r="S43" i="11"/>
  <c r="S42" i="11"/>
  <c r="S41" i="11"/>
  <c r="S39" i="11"/>
  <c r="S38" i="11"/>
  <c r="S37" i="11"/>
  <c r="S36" i="11"/>
  <c r="S35" i="11"/>
  <c r="S34" i="11"/>
  <c r="S33" i="11"/>
  <c r="S32" i="11"/>
  <c r="S30" i="11"/>
  <c r="S29" i="11"/>
  <c r="S28" i="11"/>
  <c r="S27" i="11"/>
  <c r="S26" i="11"/>
  <c r="S24" i="11"/>
  <c r="S22" i="11"/>
  <c r="S21" i="11"/>
  <c r="S20" i="11"/>
  <c r="S19" i="11"/>
  <c r="S18" i="11"/>
  <c r="S17" i="11"/>
  <c r="S16" i="11"/>
  <c r="S25" i="11" s="1"/>
  <c r="S14" i="11"/>
  <c r="S13" i="11"/>
  <c r="S12" i="11"/>
  <c r="S11" i="11"/>
  <c r="S10" i="11"/>
  <c r="S9" i="11"/>
  <c r="S8" i="11"/>
  <c r="S7" i="11"/>
  <c r="S15" i="11" s="1"/>
  <c r="S6" i="11"/>
  <c r="S5" i="11"/>
  <c r="S4" i="11"/>
  <c r="S3" i="11"/>
  <c r="S51" i="11" l="1"/>
  <c r="S133" i="11" s="1"/>
  <c r="D133" i="11"/>
</calcChain>
</file>

<file path=xl/sharedStrings.xml><?xml version="1.0" encoding="utf-8"?>
<sst xmlns="http://schemas.openxmlformats.org/spreadsheetml/2006/main" count="1121" uniqueCount="387">
  <si>
    <t>Licitaciones</t>
  </si>
  <si>
    <t>Compras Coordinadas</t>
  </si>
  <si>
    <t>N° orden de compra</t>
  </si>
  <si>
    <t>Nombre de la OC</t>
  </si>
  <si>
    <t>Tipo de compra</t>
  </si>
  <si>
    <t>Estado OC</t>
  </si>
  <si>
    <t>Nombre Proveedor</t>
  </si>
  <si>
    <t>RUT Proveedor</t>
  </si>
  <si>
    <t>Fecha de creación OC</t>
  </si>
  <si>
    <t>Fecha envió de OC</t>
  </si>
  <si>
    <t>Monto neto</t>
  </si>
  <si>
    <t>Descuentos</t>
  </si>
  <si>
    <t>Cargos</t>
  </si>
  <si>
    <t>I.V.A</t>
  </si>
  <si>
    <t>Impuesto Específico</t>
  </si>
  <si>
    <t>Total OC</t>
  </si>
  <si>
    <t>Unidad compradora</t>
  </si>
  <si>
    <t>Trato Directo</t>
  </si>
  <si>
    <t>Tipo Moneda</t>
  </si>
  <si>
    <t>Total OC en $</t>
  </si>
  <si>
    <t>Monto Tipo de cambio</t>
  </si>
  <si>
    <t>Convenio Marco</t>
  </si>
  <si>
    <t>Sumatoria Enero</t>
  </si>
  <si>
    <t>Compra Ágil</t>
  </si>
  <si>
    <t>5752-16-AG24</t>
  </si>
  <si>
    <t>Compra Insumos Computacionales.</t>
  </si>
  <si>
    <t>Aceptada</t>
  </si>
  <si>
    <t>Consejo para la Transparencia</t>
  </si>
  <si>
    <t>INGENIERIA E INFORMATICA ASOCIADA LIMITADA</t>
  </si>
  <si>
    <t>79.882.360-4</t>
  </si>
  <si>
    <t>5752-15-SE24</t>
  </si>
  <si>
    <t>Plataforma Tecnológica, operación, soporte y mant.</t>
  </si>
  <si>
    <t>GUADALTEL CHILE SERVICIOS DE INFORMACION LIMITADA</t>
  </si>
  <si>
    <t>76.108.701-0</t>
  </si>
  <si>
    <t>5752-14-AG24</t>
  </si>
  <si>
    <t>Renovación susucripción anual diario digital La Segunda y El Mercurio</t>
  </si>
  <si>
    <t>EMPRESA EL MERCURIO S A P</t>
  </si>
  <si>
    <t>90.193.000-7</t>
  </si>
  <si>
    <t>5752-13-AG24</t>
  </si>
  <si>
    <t>Renovación suscripción diario digital La Tercera</t>
  </si>
  <si>
    <t>COPESA S.A.</t>
  </si>
  <si>
    <t>76.170.725-6</t>
  </si>
  <si>
    <t>5752-12-AG24</t>
  </si>
  <si>
    <t>Servicio de Coffee break en la ciudad de Coyhaique</t>
  </si>
  <si>
    <t>BEATRIZ SOLEDAD CUBILLA WANDERSLEBEN</t>
  </si>
  <si>
    <t>18.470.403-k</t>
  </si>
  <si>
    <t>5752-11-CM24</t>
  </si>
  <si>
    <t>Compra Pasajes SR. Carmen Reyes Santiago- Balmaceda ida y regreso.</t>
  </si>
  <si>
    <t>AGENCIA DE VIAJES TURAVION SPA</t>
  </si>
  <si>
    <t>80.989.400-2</t>
  </si>
  <si>
    <t>5752-10-CM24</t>
  </si>
  <si>
    <t>Compra Pasajes SR. Juan Pablo Camps Santiago- Balmaceda ida y regreso.</t>
  </si>
  <si>
    <t>5752-9-CM24</t>
  </si>
  <si>
    <t>Compra Pasajes SR. Christian Anker Santiago- Balmaceda ida y regreso.</t>
  </si>
  <si>
    <t>5752-8-CM24</t>
  </si>
  <si>
    <t>Compra Pasajes SR. Bernardo Navarrete Santiago- Balmaceda ida y regreso.</t>
  </si>
  <si>
    <t>5752-3-AG24</t>
  </si>
  <si>
    <t>Impresora Multifuncional y 2 cargas de tintas</t>
  </si>
  <si>
    <t>LECHNER S.A</t>
  </si>
  <si>
    <t>78.114.650-1</t>
  </si>
  <si>
    <t>5752-2-SE24</t>
  </si>
  <si>
    <t>5752-1-CM24</t>
  </si>
  <si>
    <t>Compra de pasaje internacional para invitado Sr Manual Villoria desde Madrid - Santiago ida y vuelta</t>
  </si>
  <si>
    <t>$</t>
  </si>
  <si>
    <t>Total Acumulado</t>
  </si>
  <si>
    <t>Sumatoria Febrero</t>
  </si>
  <si>
    <t>5752-29-SE24</t>
  </si>
  <si>
    <t>Servicio Consultoría Ciberseguridad para el CPLT</t>
  </si>
  <si>
    <t>NIVEL4 SPA</t>
  </si>
  <si>
    <t>76.515.022-1</t>
  </si>
  <si>
    <t>5752-27-AG24</t>
  </si>
  <si>
    <t>Compra de materiales de Oficina y aseo</t>
  </si>
  <si>
    <t>COMERCIALIZADORA REICOL SPA</t>
  </si>
  <si>
    <t>76.356.855-5</t>
  </si>
  <si>
    <t>5752-26-AG24</t>
  </si>
  <si>
    <t>Firma electronica avanzada para enrolamiento de dos funcionarios.</t>
  </si>
  <si>
    <t>ACEPTA.COM SPA</t>
  </si>
  <si>
    <t>96.919.050-8</t>
  </si>
  <si>
    <t>5752-25-AG24</t>
  </si>
  <si>
    <t>Instalación Puntos de Red y eléctricos.</t>
  </si>
  <si>
    <t>TECREALLY CHILE SPA</t>
  </si>
  <si>
    <t>77.050.157-1</t>
  </si>
  <si>
    <t>5752-24-SE24</t>
  </si>
  <si>
    <t>Arriendo de tótem para atención de personas y/o usuarios del CPLT</t>
  </si>
  <si>
    <t>PANTHER MANAGEMENT SPA</t>
  </si>
  <si>
    <t>76.301.041-4</t>
  </si>
  <si>
    <t>5752-23-CM24</t>
  </si>
  <si>
    <t>Seguro de asistencia en viaje, compra de pasaje internacional para Daniel Pefaur a la ciudd de Brasilia, Brasil.</t>
  </si>
  <si>
    <t>5752-22-CM24</t>
  </si>
  <si>
    <t>Compra de pasaje internacional para Daniel Pefaur a la ciudd de Brasilia, Brasil.</t>
  </si>
  <si>
    <t>5752-20-AG24</t>
  </si>
  <si>
    <t>Compra de Ipad</t>
  </si>
  <si>
    <t>COMERCIALIZADORA DOBLE S LIMITADA</t>
  </si>
  <si>
    <t>77.753.753-9</t>
  </si>
  <si>
    <t>Sumatoria Marzo</t>
  </si>
  <si>
    <t>5752-54-CM24</t>
  </si>
  <si>
    <t>Compra de seguro asistencia en viaje para Consejera Natalia González a Nueva Zelanda</t>
  </si>
  <si>
    <t>5752-53-CM24</t>
  </si>
  <si>
    <t>Compra de pasaje internacional para Consejera Natalia González a Nueva Zelanda</t>
  </si>
  <si>
    <t>5752-52-AG24</t>
  </si>
  <si>
    <t>Compra de cintillos audifonos.</t>
  </si>
  <si>
    <t>SOCIEDAD MORAVILLA SPA</t>
  </si>
  <si>
    <t>77.286.391-8</t>
  </si>
  <si>
    <t>5752-50-AG24</t>
  </si>
  <si>
    <t>Adquisición de medallas de reconocimientos</t>
  </si>
  <si>
    <t>MILLED CHILE S.A.</t>
  </si>
  <si>
    <t>76.607.211-9</t>
  </si>
  <si>
    <t>5752-49-AG24</t>
  </si>
  <si>
    <t>Confección de credenciales instutucional para seminario</t>
  </si>
  <si>
    <t>SERVICIOS GENERALES E INVERSIONES SAN BORJA SPA</t>
  </si>
  <si>
    <t>76.973.774-k</t>
  </si>
  <si>
    <t>5752-47-AG24</t>
  </si>
  <si>
    <t>Servicio división en tabiquería en sala cafetería del CPLT</t>
  </si>
  <si>
    <t>VENTA DE PRODUCTOS Y SERVICIOS RODRIGO GALLARDO JARA E.I.R.L.</t>
  </si>
  <si>
    <t>76.846.836-2</t>
  </si>
  <si>
    <t>5752-46-CM24</t>
  </si>
  <si>
    <t>Compra de pasaje nacional a la ciudad de La Serena para Isabel Figueroa</t>
  </si>
  <si>
    <t>5752-45-AG24</t>
  </si>
  <si>
    <t>Servicio de coffe break en la ciudad de Coquimbo</t>
  </si>
  <si>
    <t>Servicio de Banqueteria Paulina Alejandra Valdivia</t>
  </si>
  <si>
    <t>76.546.147-2</t>
  </si>
  <si>
    <t>5752-44-AG24</t>
  </si>
  <si>
    <t>Compra de proyector</t>
  </si>
  <si>
    <t>AUDIOVISUALES HERZAM LTDA</t>
  </si>
  <si>
    <t>76.844.390-4</t>
  </si>
  <si>
    <t>5752-43-CM24</t>
  </si>
  <si>
    <t>Compra de pasaje nacional a la ciudad de La Serena para Daniel Pefaur</t>
  </si>
  <si>
    <t>5752-42-CM24</t>
  </si>
  <si>
    <t>Compra de pasaje nacional a la ciudad de la Serena para Christian Anker</t>
  </si>
  <si>
    <t>5752-41-CM24</t>
  </si>
  <si>
    <t>Compra de pasaje nacional a la ciudad de La Serena para Director General</t>
  </si>
  <si>
    <t>5752-40-CM24</t>
  </si>
  <si>
    <t>Compra de pasaje nacional a la Isla de Pascua para Daniel Pefaur</t>
  </si>
  <si>
    <t>5752-39-CM24</t>
  </si>
  <si>
    <t>Compra de pasaje internacional a la ciudad de Lima Perú, para presidente del Consejo</t>
  </si>
  <si>
    <t>5752-38-CM24</t>
  </si>
  <si>
    <t>Compra de pasaje nacional a la ciudad de Temuco para Presidente del Consejo</t>
  </si>
  <si>
    <t>5752-37-CM24</t>
  </si>
  <si>
    <t>Compra pasaje nacional a la ciudad de Punta Arenas para Presidente del Consejo</t>
  </si>
  <si>
    <t>5752-36-CM24</t>
  </si>
  <si>
    <t>Compra de pasaje nacional a la ciudad de Punta Arenas para Daniel Pefaur</t>
  </si>
  <si>
    <t>5752-35-CM24</t>
  </si>
  <si>
    <t>Compra de pasaje nacional a Isla de Pascua para Christian Anker</t>
  </si>
  <si>
    <t>5752-34-CM24</t>
  </si>
  <si>
    <t>Compra de pasaje nacional a la Isla de Pascua para Presidente del Consejo</t>
  </si>
  <si>
    <t>5752-33-CM24</t>
  </si>
  <si>
    <t>Compra de pasaje nacional a ciudad de La Serena para presidente del Consejo</t>
  </si>
  <si>
    <t>5752-32-AG24</t>
  </si>
  <si>
    <t>Confección de pin institucional</t>
  </si>
  <si>
    <t>OBSEKIOS PROMOCIONALES SPA</t>
  </si>
  <si>
    <t>77.669.338-3</t>
  </si>
  <si>
    <t>5752-31-SE24</t>
  </si>
  <si>
    <t>Servicio de alimentación en el marco del seminario internacional 2024</t>
  </si>
  <si>
    <t>SOC ANONIMA VINA SANTA RITA</t>
  </si>
  <si>
    <t>86.547.900-k</t>
  </si>
  <si>
    <t>5752-30-SE24</t>
  </si>
  <si>
    <t>Adquisición de computadores y docking para el CPLT</t>
  </si>
  <si>
    <t>IMPORTACIONES Y EXPORTACIONES TECNODATA S A</t>
  </si>
  <si>
    <t>96.504.550-3</t>
  </si>
  <si>
    <t>Sumatoria Abril</t>
  </si>
  <si>
    <t>5752-74-AG24</t>
  </si>
  <si>
    <t>Confección de carpetas y sobres institucionales</t>
  </si>
  <si>
    <t>FELIPE ANDRES NUNEZ MUNOZ</t>
  </si>
  <si>
    <t>16.267.620-2</t>
  </si>
  <si>
    <t>5752-73-CM24</t>
  </si>
  <si>
    <t>Seguro de asistencia en viaje a ciudad e Cartagena de India Colombia para Daniel Pefaur</t>
  </si>
  <si>
    <t>5752-72-CM24</t>
  </si>
  <si>
    <t>Compra de pasaje internacional a la ciudad de Cartagena de india, Colombia para Daniel Pefaur</t>
  </si>
  <si>
    <t>5752-71-AG24</t>
  </si>
  <si>
    <t>Servicio de coffe break en las dependencias del Consejo</t>
  </si>
  <si>
    <t>VIVIAN ANGELICA DEL PILAR DE LA FUENTE ALACID</t>
  </si>
  <si>
    <t>13.104.370-8</t>
  </si>
  <si>
    <t>5752-70-CM24</t>
  </si>
  <si>
    <t>Compra de pasaje aéreo nacional Valdivia - Santiago ida y vuelta para expositor al Seminario Internacional</t>
  </si>
  <si>
    <t>5752-67-CM24</t>
  </si>
  <si>
    <t>Compra de pasaje internacional Brasilia - Santiago para Consejero Munita, solo ida.</t>
  </si>
  <si>
    <t>5752-65-CM24</t>
  </si>
  <si>
    <t>Compra de pasaje internacional a la ciudad de Brasilia para Consejero Munita, solo ida.</t>
  </si>
  <si>
    <t>5752-64-AG24</t>
  </si>
  <si>
    <t>Laptop modelo Lenovo ThinkPad X13 Yoga 4ta Gen</t>
  </si>
  <si>
    <t>5752-63-SE24</t>
  </si>
  <si>
    <t>Servicio de Coffee break – Seminario Consejo para la Transparencia</t>
  </si>
  <si>
    <t>ANDREA CAROLINA VIDAL MATUS</t>
  </si>
  <si>
    <t>16.175.345-9</t>
  </si>
  <si>
    <t>5752-62-AG24</t>
  </si>
  <si>
    <t>Impresiones de credenciales, folletos tipo acordeón y block de apuntes para Seminario.</t>
  </si>
  <si>
    <t>5752-61-AG24</t>
  </si>
  <si>
    <t>Servicio de coffe break en la ciudad de Chillan</t>
  </si>
  <si>
    <t>FUSION EVENTOS SPA</t>
  </si>
  <si>
    <t>77.876.928-K</t>
  </si>
  <si>
    <t>5752-60-SE24</t>
  </si>
  <si>
    <t>Producción Integral Seminario CPLT 2024</t>
  </si>
  <si>
    <t>CONCORDE EXPRESS SPA</t>
  </si>
  <si>
    <t>76.364.234-8</t>
  </si>
  <si>
    <t>5752-59-CM24</t>
  </si>
  <si>
    <t>Compra de pasaje internacional a la ciudad de Brasilia para el presidente del Consejo</t>
  </si>
  <si>
    <t>5752-58-AG24</t>
  </si>
  <si>
    <t>Contratación de 35 horas profesionales para soporte y mejoras evolutivas a implementación de Dynamics 365 del Consejo para la Transparencia.</t>
  </si>
  <si>
    <t>Beardmen Negocios Digitales SPA</t>
  </si>
  <si>
    <t>76.260.217-2</t>
  </si>
  <si>
    <t>5752-56-AG24</t>
  </si>
  <si>
    <t>Renovación de certificados WEB SSL</t>
  </si>
  <si>
    <t>SOLUCIONES INFORMÁTICAS LIMITADA</t>
  </si>
  <si>
    <t>77.076.505-6</t>
  </si>
  <si>
    <t>Sumatoria Mayo</t>
  </si>
  <si>
    <t>5752-93-SE24</t>
  </si>
  <si>
    <t>Diseño y elab. recursos educativos audiovisuales</t>
  </si>
  <si>
    <t>TECNOLOGIAS DEL CONOCIMIENTO CAPACITACION SA</t>
  </si>
  <si>
    <t>76.928.970-4</t>
  </si>
  <si>
    <t>5752-90-SE24</t>
  </si>
  <si>
    <t>Adquisición ejemplares libro 13 años jurisp.</t>
  </si>
  <si>
    <t>DER EDICIONES LIMITADA</t>
  </si>
  <si>
    <t>76.690.949-3</t>
  </si>
  <si>
    <t>5752-89-AG24</t>
  </si>
  <si>
    <t>Confección de una Bandera institucional y la compra de dos Banderas chilenas y sus mástiles.</t>
  </si>
  <si>
    <t>MARCELA GARY Y COMPANIA LIMITADA</t>
  </si>
  <si>
    <t>77.185.540-7</t>
  </si>
  <si>
    <t>5752-88-SE24</t>
  </si>
  <si>
    <t>Campaña Comunicacional Concurso Escolar</t>
  </si>
  <si>
    <t>SERVICIOS AUDIOVISUALES SOFAN SPA</t>
  </si>
  <si>
    <t>77.150.876-6</t>
  </si>
  <si>
    <t>5752-87-SE24</t>
  </si>
  <si>
    <t>Reimpresión de Compendios</t>
  </si>
  <si>
    <t>IMPRESORA VALUS LIMITADA</t>
  </si>
  <si>
    <t>96.512.580-9</t>
  </si>
  <si>
    <t>5752-86-AG24</t>
  </si>
  <si>
    <t>Compra de carpetas colgantes</t>
  </si>
  <si>
    <t>JORGE MAURICIO GÓMEZ ABARCA</t>
  </si>
  <si>
    <t>11.951.139-9</t>
  </si>
  <si>
    <t>5752-84-AG24</t>
  </si>
  <si>
    <t>Mantención Sistema de detección y extinción automática de Incendios</t>
  </si>
  <si>
    <t>COMERCIAL Y SERVICIOS GENERALES SPA</t>
  </si>
  <si>
    <t>76.164.831-4</t>
  </si>
  <si>
    <t>5752-83-AG24</t>
  </si>
  <si>
    <t>Compra de termo electrico</t>
  </si>
  <si>
    <t>COMERCIAL ASIRUTEK LIMITADA</t>
  </si>
  <si>
    <t>77.062.099-6</t>
  </si>
  <si>
    <t>5752-78-CM24</t>
  </si>
  <si>
    <t>Compra de pasaje internacional Brasilia - Madrid - Santiago para presidente del consejo.</t>
  </si>
  <si>
    <t>5752-77-CM24</t>
  </si>
  <si>
    <t>Compra de pasaje Internacional Tirana - Madrid - Santiago para presidente del consejo</t>
  </si>
  <si>
    <t>5752-76-CM24</t>
  </si>
  <si>
    <t>Compra de pasaje internacional Madrid - Tirana para presidente del consejo</t>
  </si>
  <si>
    <t>5752-75-CM24</t>
  </si>
  <si>
    <t>Compra de pasaje internacional Santiago - Cartagena de India - Madrid solo ida para el presidente del consejo</t>
  </si>
  <si>
    <t>5752-111-CM24</t>
  </si>
  <si>
    <t>Compra de pasaje nacional a la ciudad de Valdivia para Alejandro González</t>
  </si>
  <si>
    <t>5752-110-CM24</t>
  </si>
  <si>
    <t>Compra de pasajes nacionales a la ciudad de valdivia para Christian Anker</t>
  </si>
  <si>
    <t>5752-108-AG24</t>
  </si>
  <si>
    <t>Servicio de coffe break en la ciudad de Valdivia</t>
  </si>
  <si>
    <t>MANDAL VALDIVIA SPA</t>
  </si>
  <si>
    <t>77.314.445-1</t>
  </si>
  <si>
    <t>5752-107-AG24</t>
  </si>
  <si>
    <t>Servicio de coffe break en la ciudad de Concepción</t>
  </si>
  <si>
    <t>KITSUNE SUSHI &amp; CÓCTELES LIMITADA</t>
  </si>
  <si>
    <t>77.378.252-0</t>
  </si>
  <si>
    <t>5752-106-AG24</t>
  </si>
  <si>
    <t>Servicio de coffe break en la ciudad de Los Angeles</t>
  </si>
  <si>
    <t>5752-105-SE24</t>
  </si>
  <si>
    <t>Arriendo de salón para sesiones del consejo directivo.</t>
  </si>
  <si>
    <t>HOTELERA SOLACE SPA</t>
  </si>
  <si>
    <t>76.007.361-k</t>
  </si>
  <si>
    <t>5752-104-CM24</t>
  </si>
  <si>
    <t>Compra de pasaje nacional a la ciudad de Concepción para Juan Pablo Camps</t>
  </si>
  <si>
    <t>5752-103-SE24</t>
  </si>
  <si>
    <t>Diseño y soporte plataforma educativa</t>
  </si>
  <si>
    <t>5752-101-CM24</t>
  </si>
  <si>
    <t>Pasaje Consejero Roberto Munita Lisboa-Paris-Santiago.</t>
  </si>
  <si>
    <t>5752-99-CM24</t>
  </si>
  <si>
    <t>Pasaje Consejero Roberto Munita Santiago-Madrid-Lisboa</t>
  </si>
  <si>
    <t>5752-97-CM24</t>
  </si>
  <si>
    <t>Compra de pasaje internacional a la ciudad de Madrid para el Presidente del Consejo</t>
  </si>
  <si>
    <t>5752-96-AG24</t>
  </si>
  <si>
    <t>Servicio de coffe break en la ciudad de Viña del Mar</t>
  </si>
  <si>
    <t>CIS SPA</t>
  </si>
  <si>
    <t>77.857.671-6</t>
  </si>
  <si>
    <t>5752-95-AG24</t>
  </si>
  <si>
    <t>Servicio de coffe break en Santiago Centro</t>
  </si>
  <si>
    <t>DANIELLA STEFANIA GUERRA FAUNDEZ</t>
  </si>
  <si>
    <t>15.720.215-4</t>
  </si>
  <si>
    <t>Sumatoria Junio</t>
  </si>
  <si>
    <t>5752-156-CM24</t>
  </si>
  <si>
    <t>Compra de pasaje nacional a la ciudad de Concepción para Christian Anker</t>
  </si>
  <si>
    <t>5752-155-CM24</t>
  </si>
  <si>
    <t>Compra de pasaje nacional a la ciudad de Concepción para Paula Tobalina</t>
  </si>
  <si>
    <t>5752-154-CM24</t>
  </si>
  <si>
    <t>Compra de pasaje nacional a la ciudad de Concepción para Juan Felipe Villanueva</t>
  </si>
  <si>
    <t>5752-153-CM24</t>
  </si>
  <si>
    <t>Compra de pasaje nacional a la ciudad de Concepción para Maximiliano Nuñez</t>
  </si>
  <si>
    <t>5752-152-AG24</t>
  </si>
  <si>
    <t>Renovación de Licencia “Progress DevCraft Complete”</t>
  </si>
  <si>
    <t>FLEX SSS SPA</t>
  </si>
  <si>
    <t>76.992.701-8</t>
  </si>
  <si>
    <t>5752-151-AG24</t>
  </si>
  <si>
    <t>Confeccción de porta credenciales</t>
  </si>
  <si>
    <t>PEDRO ROSENDO CESANI VIDAL</t>
  </si>
  <si>
    <t>2.856.913-0</t>
  </si>
  <si>
    <t>5752-150-AG24</t>
  </si>
  <si>
    <t>Servicio de coffe break en la ciudad de Santiago centro</t>
  </si>
  <si>
    <t>BOKADOS GASTRONOMIA SPA</t>
  </si>
  <si>
    <t>77.423.861-1</t>
  </si>
  <si>
    <t>5752-149-AG24</t>
  </si>
  <si>
    <t>Servicio de sellado en sala de servidores</t>
  </si>
  <si>
    <t>5752-148-CM24</t>
  </si>
  <si>
    <t>Compra de pasaje interno de ciudad Tampico - Monterrey para Christian Anker</t>
  </si>
  <si>
    <t>5752-147-CM24</t>
  </si>
  <si>
    <t>Compra de pasaje nacional a la ciudad de Concepción para Jose Muñoz</t>
  </si>
  <si>
    <t>5752-146-CM24</t>
  </si>
  <si>
    <t>Compra de pasaje nacional a la ciudad de Concepción para Claudia Muñoz</t>
  </si>
  <si>
    <t>5752-144-SE24</t>
  </si>
  <si>
    <t>Seguro de asistencia en viaje pasaje internacional a la ciudad de Mexico para Director General David Ibaceta</t>
  </si>
  <si>
    <t>5752-141-CM24</t>
  </si>
  <si>
    <t>Compra de pasaje interno Monterrey a Ciudad de México, para Christian Anker</t>
  </si>
  <si>
    <t>5752-139-CM24</t>
  </si>
  <si>
    <t>Compra de pasaje interno de ciudad de Guadalajara - Tampico para Christian Anker</t>
  </si>
  <si>
    <t>5752-137-CM24</t>
  </si>
  <si>
    <t>Compra de pasaje interno de ciudad de Mexico - Guadalajara para Christian Anker</t>
  </si>
  <si>
    <t>5752-135-CM24</t>
  </si>
  <si>
    <t>Compra de pasaje internacional a la ciudad de Mexico para Director General David Ibaceta</t>
  </si>
  <si>
    <t>5752-134-CM24</t>
  </si>
  <si>
    <t>Seguro de asistencia en viaje pasaje internacional a la ciudad de Mexico para Paula Cabrera</t>
  </si>
  <si>
    <t>5752-133-CM24</t>
  </si>
  <si>
    <t>Compra de pasaje internacional a la ciudad de Mexico para Paula Cabrera</t>
  </si>
  <si>
    <t>5752-132-CM24</t>
  </si>
  <si>
    <t>Seguro asistencia en viaje pasaje internacional a la ciudad de México para Daniel Pefaur</t>
  </si>
  <si>
    <t>5752-131-CM24</t>
  </si>
  <si>
    <t>Compra de pasaje internacional a ciudad de Mexico para Daniel Pefaur</t>
  </si>
  <si>
    <t>5752-130-AG24</t>
  </si>
  <si>
    <t>JPB PRODUCTORA LIMITADA</t>
  </si>
  <si>
    <t>76.793.338-k</t>
  </si>
  <si>
    <t>5752-129-CM24</t>
  </si>
  <si>
    <t>Seguro de asistencia en viaje pasaje internacional a la ciudad de Mexico para Christian Anker</t>
  </si>
  <si>
    <t>5752-128-CM24</t>
  </si>
  <si>
    <t>Compra de pasaje internacional a la ciudad de Mexico para Christian Anker</t>
  </si>
  <si>
    <t>5752-126-AG24</t>
  </si>
  <si>
    <t>Renovación de firmas electronicas avanzadas</t>
  </si>
  <si>
    <t>5752-124-CM24</t>
  </si>
  <si>
    <t>Compra pasaje internacional a la ciudad de Madrid par consejera Jaraquemada</t>
  </si>
  <si>
    <t>5752-123-SE24</t>
  </si>
  <si>
    <t>Coedición/Publicación libro Transparencia Regiones</t>
  </si>
  <si>
    <t>LEGAL PUBLISHING CHILE SPA</t>
  </si>
  <si>
    <t>77.532.650-6</t>
  </si>
  <si>
    <t>5752-122-CM24</t>
  </si>
  <si>
    <t>Compra de pasaje internacional a la ciudad de Buenos Aires, para presidente del Consejo</t>
  </si>
  <si>
    <t>5752-120-SE24</t>
  </si>
  <si>
    <t>Renovación Licencias Ofimáticas</t>
  </si>
  <si>
    <t>GTD TELEDUCTOS S.A</t>
  </si>
  <si>
    <t>88.983.600-8</t>
  </si>
  <si>
    <t>5752-118-SE24</t>
  </si>
  <si>
    <t>Diferencia de pasaje</t>
  </si>
  <si>
    <t>5752-117-SE24</t>
  </si>
  <si>
    <t>5752-116-AG24</t>
  </si>
  <si>
    <t>Servicio de coffe break en la ciudad de Santiago</t>
  </si>
  <si>
    <t>5752-114-SE24</t>
  </si>
  <si>
    <t>Servicio de Soporte experto en Ciberseguridad</t>
  </si>
  <si>
    <t>RSCOMPUTACION SPA</t>
  </si>
  <si>
    <t>76.601.667-7</t>
  </si>
  <si>
    <t>5752-113-SE24</t>
  </si>
  <si>
    <t>Servicio de impresión de compendios para el Consejo para la Transparencia DESDE 529229-17-L124</t>
  </si>
  <si>
    <t>A IMPRESORES S.A.</t>
  </si>
  <si>
    <t>96.830.710-k</t>
  </si>
  <si>
    <t>5752-112-CM24</t>
  </si>
  <si>
    <t>Compra de pasaje nacional Santiago - Valdivia - Puerto Montt - Santiago para presidente del consejo</t>
  </si>
  <si>
    <t>US$</t>
  </si>
  <si>
    <t>Sumatoria Julio</t>
  </si>
  <si>
    <t>5752-21-SE24</t>
  </si>
  <si>
    <t>Renovación de Servicios y Licenciamiento Microsoft</t>
  </si>
  <si>
    <t>MSLI Latam Inc.</t>
  </si>
  <si>
    <t>88.044.324-9</t>
  </si>
  <si>
    <t>5752-48-SE24</t>
  </si>
  <si>
    <t>Servicio jardin infantil</t>
  </si>
  <si>
    <t>SOCIEDAD EDUCACIONAL COLIBRI LIMITADA</t>
  </si>
  <si>
    <t>76.048.938-7</t>
  </si>
  <si>
    <t>5752-92-SE24</t>
  </si>
  <si>
    <t>Arriendo de Vehículos para traslado de funcionario en regiones del país</t>
  </si>
  <si>
    <t>AUTORENTAS DEL PACIFICO SPA</t>
  </si>
  <si>
    <t>83.547.100-4</t>
  </si>
  <si>
    <t>5752-55-SE24</t>
  </si>
  <si>
    <t>Servicio de Cloud Computing ubicada en territorio Nacional</t>
  </si>
  <si>
    <t>SIXMANAGER TECNOLOGIAS SPA</t>
  </si>
  <si>
    <t>76.131.314-2</t>
  </si>
  <si>
    <t>UF</t>
  </si>
  <si>
    <t>5752-18-CC24</t>
  </si>
  <si>
    <t>Servicio de telefonia Móvil y Bam (Internet)</t>
  </si>
  <si>
    <t>CLARO CHILE SPA</t>
  </si>
  <si>
    <t>96.799.250-k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</si>
</sst>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dd/mm/yyyy;@"/>
    <numFmt numFmtId="168" formatCode="_ &quot;$&quot;* #,##0.00_ ;_ &quot;$&quot;* \-#,##0.00_ ;_ &quot;$&quot;* &quot;-&quot;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8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7" borderId="6" applyNumberFormat="0" applyAlignment="0" applyProtection="0"/>
    <xf numFmtId="0" fontId="10" fillId="8" borderId="7" applyNumberFormat="0" applyAlignment="0" applyProtection="0"/>
    <xf numFmtId="0" fontId="11" fillId="8" borderId="6" applyNumberFormat="0" applyAlignment="0" applyProtection="0"/>
    <xf numFmtId="0" fontId="12" fillId="0" borderId="8" applyNumberFormat="0" applyFill="0" applyAlignment="0" applyProtection="0"/>
    <xf numFmtId="0" fontId="13" fillId="9" borderId="9" applyNumberFormat="0" applyAlignment="0" applyProtection="0"/>
    <xf numFmtId="0" fontId="14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5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42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2" xfId="0" applyBorder="1"/>
    <xf numFmtId="0" fontId="0" fillId="0" borderId="14" xfId="0" applyBorder="1"/>
    <xf numFmtId="3" fontId="0" fillId="0" borderId="12" xfId="0" applyNumberFormat="1" applyBorder="1"/>
    <xf numFmtId="0" fontId="28" fillId="0" borderId="0" xfId="0" applyFont="1"/>
    <xf numFmtId="42" fontId="28" fillId="0" borderId="0" xfId="0" applyNumberFormat="1" applyFont="1"/>
    <xf numFmtId="0" fontId="28" fillId="35" borderId="14" xfId="0" applyFont="1" applyFill="1" applyBorder="1"/>
    <xf numFmtId="0" fontId="28" fillId="35" borderId="12" xfId="0" applyFont="1" applyFill="1" applyBorder="1"/>
    <xf numFmtId="3" fontId="28" fillId="35" borderId="12" xfId="0" applyNumberFormat="1" applyFont="1" applyFill="1" applyBorder="1"/>
    <xf numFmtId="3" fontId="28" fillId="35" borderId="13" xfId="0" applyNumberFormat="1" applyFont="1" applyFill="1" applyBorder="1"/>
    <xf numFmtId="0" fontId="30" fillId="2" borderId="2" xfId="0" applyFont="1" applyFill="1" applyBorder="1" applyAlignment="1">
      <alignment horizontal="center" wrapText="1"/>
    </xf>
    <xf numFmtId="0" fontId="31" fillId="3" borderId="1" xfId="0" applyFont="1" applyFill="1" applyBorder="1" applyAlignment="1">
      <alignment wrapText="1"/>
    </xf>
    <xf numFmtId="0" fontId="31" fillId="3" borderId="1" xfId="0" applyFont="1" applyFill="1" applyBorder="1" applyAlignment="1">
      <alignment horizontal="left"/>
    </xf>
    <xf numFmtId="0" fontId="27" fillId="3" borderId="1" xfId="0" applyFont="1" applyFill="1" applyBorder="1" applyAlignment="1">
      <alignment horizontal="left"/>
    </xf>
    <xf numFmtId="0" fontId="31" fillId="3" borderId="1" xfId="0" applyFont="1" applyFill="1" applyBorder="1"/>
    <xf numFmtId="165" fontId="31" fillId="3" borderId="1" xfId="0" applyNumberFormat="1" applyFont="1" applyFill="1" applyBorder="1" applyAlignment="1">
      <alignment wrapText="1"/>
    </xf>
    <xf numFmtId="3" fontId="31" fillId="3" borderId="1" xfId="0" applyNumberFormat="1" applyFont="1" applyFill="1" applyBorder="1" applyAlignment="1">
      <alignment wrapText="1"/>
    </xf>
    <xf numFmtId="3" fontId="31" fillId="3" borderId="1" xfId="0" applyNumberFormat="1" applyFont="1" applyFill="1" applyBorder="1"/>
    <xf numFmtId="3" fontId="29" fillId="35" borderId="13" xfId="0" applyNumberFormat="1" applyFont="1" applyFill="1" applyBorder="1"/>
    <xf numFmtId="0" fontId="29" fillId="35" borderId="12" xfId="0" applyFont="1" applyFill="1" applyBorder="1"/>
    <xf numFmtId="3" fontId="2" fillId="35" borderId="13" xfId="0" applyNumberFormat="1" applyFont="1" applyFill="1" applyBorder="1"/>
    <xf numFmtId="0" fontId="2" fillId="35" borderId="12" xfId="0" applyFont="1" applyFill="1" applyBorder="1"/>
    <xf numFmtId="4" fontId="31" fillId="3" borderId="1" xfId="0" applyNumberFormat="1" applyFont="1" applyFill="1" applyBorder="1" applyAlignment="1">
      <alignment wrapText="1"/>
    </xf>
    <xf numFmtId="168" fontId="31" fillId="3" borderId="1" xfId="57" applyNumberFormat="1" applyFont="1" applyFill="1" applyBorder="1"/>
  </cellXfs>
  <cellStyles count="58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 [0] 2" xfId="35" xr:uid="{00000000-0005-0000-0000-000021000000}"/>
    <cellStyle name="Millares [0] 2 2" xfId="49" xr:uid="{8EB0F839-B755-41A0-A585-D39AF55DA626}"/>
    <cellStyle name="Millares [0] 3" xfId="47" xr:uid="{780A76E1-C01B-4737-B99F-0883DE7FF88B}"/>
    <cellStyle name="Moneda [0]" xfId="57" builtinId="7"/>
    <cellStyle name="Moneda [0] 2" xfId="48" xr:uid="{2FCF3052-2771-4935-883A-38309F4B8E88}"/>
    <cellStyle name="Moneda 2" xfId="36" xr:uid="{00000000-0005-0000-0000-000024000000}"/>
    <cellStyle name="Neutral 2" xfId="37" xr:uid="{00000000-0005-0000-0000-000025000000}"/>
    <cellStyle name="Normal" xfId="0" builtinId="0"/>
    <cellStyle name="Normal 10" xfId="56" xr:uid="{75FA7CDF-D6C7-461B-A9D2-4A34243DDC8C}"/>
    <cellStyle name="Normal 2" xfId="44" xr:uid="{00000000-0005-0000-0000-000027000000}"/>
    <cellStyle name="Normal 3" xfId="45" xr:uid="{00000000-0005-0000-0000-000028000000}"/>
    <cellStyle name="Normal 3 2" xfId="50" xr:uid="{DCCF52E6-7957-461A-95E6-7677D3F8CB62}"/>
    <cellStyle name="Normal 4" xfId="46" xr:uid="{B1A0FEBE-2CFF-411D-ADA0-2F857523B530}"/>
    <cellStyle name="Normal 5" xfId="51" xr:uid="{420EB464-6EC2-49E7-B8FA-62589C012D7E}"/>
    <cellStyle name="Normal 6" xfId="52" xr:uid="{4A87D451-E933-44DE-B57A-43FBD91A5130}"/>
    <cellStyle name="Normal 7" xfId="53" xr:uid="{077A61CE-EE00-4E72-954D-EB23F105D775}"/>
    <cellStyle name="Normal 8" xfId="54" xr:uid="{9CB74F41-5570-4888-8DD2-776BA35809C9}"/>
    <cellStyle name="Normal 9" xfId="55" xr:uid="{048205F3-7321-4729-89CF-124AAE1FCB4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33"/>
  <sheetViews>
    <sheetView tabSelected="1" topLeftCell="C113" zoomScale="90" zoomScaleNormal="90" workbookViewId="0">
      <selection activeCell="W121" sqref="W121"/>
    </sheetView>
  </sheetViews>
  <sheetFormatPr baseColWidth="10" defaultColWidth="11.42578125" defaultRowHeight="12.75" x14ac:dyDescent="0.2"/>
  <cols>
    <col min="1" max="1" width="2.42578125" style="4" customWidth="1"/>
    <col min="2" max="2" width="17.7109375" style="4" bestFit="1" customWidth="1"/>
    <col min="3" max="3" width="34.28515625" style="4" customWidth="1"/>
    <col min="4" max="4" width="17.28515625" style="4" customWidth="1"/>
    <col min="5" max="5" width="11.42578125" style="4"/>
    <col min="6" max="6" width="17.5703125" style="4" customWidth="1"/>
    <col min="7" max="7" width="21.5703125" style="4" customWidth="1"/>
    <col min="8" max="8" width="15.42578125" style="4" customWidth="1"/>
    <col min="9" max="9" width="16.7109375" style="4" customWidth="1"/>
    <col min="10" max="10" width="16.28515625" style="4" customWidth="1"/>
    <col min="11" max="11" width="16.5703125" style="4" customWidth="1"/>
    <col min="12" max="12" width="12.7109375" style="4" customWidth="1"/>
    <col min="13" max="13" width="11.42578125" style="4"/>
    <col min="14" max="14" width="16.28515625" style="4" customWidth="1"/>
    <col min="15" max="15" width="11.5703125" style="4" customWidth="1"/>
    <col min="16" max="16" width="12.7109375" style="4" customWidth="1"/>
    <col min="17" max="17" width="11.28515625" style="4" customWidth="1"/>
    <col min="18" max="18" width="14.7109375" style="4" customWidth="1"/>
    <col min="19" max="19" width="15.7109375" style="4" customWidth="1"/>
    <col min="20" max="16384" width="11.42578125" style="4"/>
  </cols>
  <sheetData>
    <row r="1" spans="2:19" ht="17.25" customHeight="1" x14ac:dyDescent="0.2">
      <c r="R1" s="5"/>
    </row>
    <row r="2" spans="2:19" ht="26.25" customHeight="1" x14ac:dyDescent="0.2">
      <c r="B2" s="10" t="s">
        <v>2</v>
      </c>
      <c r="C2" s="10" t="s">
        <v>3</v>
      </c>
      <c r="D2" s="10" t="s">
        <v>4</v>
      </c>
      <c r="E2" s="10" t="s">
        <v>5</v>
      </c>
      <c r="F2" s="10" t="s">
        <v>16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18</v>
      </c>
      <c r="R2" s="10" t="s">
        <v>20</v>
      </c>
      <c r="S2" s="10" t="s">
        <v>19</v>
      </c>
    </row>
    <row r="3" spans="2:19" ht="17.25" customHeight="1" x14ac:dyDescent="0.25">
      <c r="B3" s="11" t="s">
        <v>24</v>
      </c>
      <c r="C3" s="12" t="s">
        <v>25</v>
      </c>
      <c r="D3" s="13" t="s">
        <v>23</v>
      </c>
      <c r="E3" s="11" t="s">
        <v>26</v>
      </c>
      <c r="F3" s="11" t="s">
        <v>27</v>
      </c>
      <c r="G3" s="14" t="s">
        <v>28</v>
      </c>
      <c r="H3" s="11" t="s">
        <v>29</v>
      </c>
      <c r="I3" s="15">
        <v>45322.470069444447</v>
      </c>
      <c r="J3" s="15">
        <v>45322.510231481479</v>
      </c>
      <c r="K3" s="16">
        <v>576388</v>
      </c>
      <c r="L3" s="16">
        <v>0</v>
      </c>
      <c r="M3" s="16">
        <v>0</v>
      </c>
      <c r="N3" s="16">
        <v>109513.72</v>
      </c>
      <c r="O3" s="16">
        <v>0</v>
      </c>
      <c r="P3" s="16">
        <v>685901.72</v>
      </c>
      <c r="Q3" s="14" t="s">
        <v>63</v>
      </c>
      <c r="R3" s="14" t="s">
        <v>63</v>
      </c>
      <c r="S3" s="17">
        <f t="shared" ref="S3:S14" si="0">+P3</f>
        <v>685901.72</v>
      </c>
    </row>
    <row r="4" spans="2:19" ht="17.25" customHeight="1" x14ac:dyDescent="0.25">
      <c r="B4" s="11" t="s">
        <v>30</v>
      </c>
      <c r="C4" s="12" t="s">
        <v>31</v>
      </c>
      <c r="D4" s="13" t="s">
        <v>17</v>
      </c>
      <c r="E4" s="11" t="s">
        <v>26</v>
      </c>
      <c r="F4" s="11" t="s">
        <v>27</v>
      </c>
      <c r="G4" s="14" t="s">
        <v>32</v>
      </c>
      <c r="H4" s="11" t="s">
        <v>33</v>
      </c>
      <c r="I4" s="15">
        <v>45320.466631944444</v>
      </c>
      <c r="J4" s="15">
        <v>45320.503472222219</v>
      </c>
      <c r="K4" s="16">
        <v>518067227</v>
      </c>
      <c r="L4" s="16">
        <v>0</v>
      </c>
      <c r="M4" s="16">
        <v>0</v>
      </c>
      <c r="N4" s="16">
        <v>98432773.129999995</v>
      </c>
      <c r="O4" s="16">
        <v>0</v>
      </c>
      <c r="P4" s="16">
        <v>616500000.13</v>
      </c>
      <c r="Q4" s="14" t="s">
        <v>63</v>
      </c>
      <c r="R4" s="14" t="s">
        <v>63</v>
      </c>
      <c r="S4" s="17">
        <f t="shared" si="0"/>
        <v>616500000.13</v>
      </c>
    </row>
    <row r="5" spans="2:19" ht="17.25" customHeight="1" x14ac:dyDescent="0.25">
      <c r="B5" s="11" t="s">
        <v>34</v>
      </c>
      <c r="C5" s="12" t="s">
        <v>35</v>
      </c>
      <c r="D5" s="13" t="s">
        <v>23</v>
      </c>
      <c r="E5" s="11" t="s">
        <v>26</v>
      </c>
      <c r="F5" s="11" t="s">
        <v>27</v>
      </c>
      <c r="G5" s="14" t="s">
        <v>36</v>
      </c>
      <c r="H5" s="11" t="s">
        <v>37</v>
      </c>
      <c r="I5" s="15">
        <v>45307.743101851855</v>
      </c>
      <c r="J5" s="15">
        <v>45307.751423611109</v>
      </c>
      <c r="K5" s="16">
        <v>511960</v>
      </c>
      <c r="L5" s="16">
        <v>0</v>
      </c>
      <c r="M5" s="16">
        <v>0</v>
      </c>
      <c r="N5" s="16">
        <v>97272.4</v>
      </c>
      <c r="O5" s="16">
        <v>0</v>
      </c>
      <c r="P5" s="16">
        <v>609232.4</v>
      </c>
      <c r="Q5" s="14" t="s">
        <v>63</v>
      </c>
      <c r="R5" s="14" t="s">
        <v>63</v>
      </c>
      <c r="S5" s="17">
        <f t="shared" si="0"/>
        <v>609232.4</v>
      </c>
    </row>
    <row r="6" spans="2:19" ht="17.25" customHeight="1" x14ac:dyDescent="0.25">
      <c r="B6" s="11" t="s">
        <v>38</v>
      </c>
      <c r="C6" s="12" t="s">
        <v>39</v>
      </c>
      <c r="D6" s="13" t="s">
        <v>23</v>
      </c>
      <c r="E6" s="11" t="s">
        <v>26</v>
      </c>
      <c r="F6" s="11" t="s">
        <v>27</v>
      </c>
      <c r="G6" s="14" t="s">
        <v>40</v>
      </c>
      <c r="H6" s="11" t="s">
        <v>41</v>
      </c>
      <c r="I6" s="15">
        <v>45307.715428240743</v>
      </c>
      <c r="J6" s="15">
        <v>45307.727233796293</v>
      </c>
      <c r="K6" s="16">
        <v>257748</v>
      </c>
      <c r="L6" s="16">
        <v>0</v>
      </c>
      <c r="M6" s="16">
        <v>0</v>
      </c>
      <c r="N6" s="16">
        <v>48972.12</v>
      </c>
      <c r="O6" s="16">
        <v>0</v>
      </c>
      <c r="P6" s="16">
        <v>306720.12</v>
      </c>
      <c r="Q6" s="14" t="s">
        <v>63</v>
      </c>
      <c r="R6" s="14" t="s">
        <v>63</v>
      </c>
      <c r="S6" s="17">
        <f t="shared" si="0"/>
        <v>306720.12</v>
      </c>
    </row>
    <row r="7" spans="2:19" ht="17.25" customHeight="1" x14ac:dyDescent="0.25">
      <c r="B7" s="11" t="s">
        <v>42</v>
      </c>
      <c r="C7" s="12" t="s">
        <v>43</v>
      </c>
      <c r="D7" s="13" t="s">
        <v>23</v>
      </c>
      <c r="E7" s="11" t="s">
        <v>26</v>
      </c>
      <c r="F7" s="11" t="s">
        <v>27</v>
      </c>
      <c r="G7" s="14" t="s">
        <v>44</v>
      </c>
      <c r="H7" s="11" t="s">
        <v>45</v>
      </c>
      <c r="I7" s="15">
        <v>45302.689340277779</v>
      </c>
      <c r="J7" s="15">
        <v>45302.70453703704</v>
      </c>
      <c r="K7" s="16">
        <v>198320</v>
      </c>
      <c r="L7" s="16">
        <v>0</v>
      </c>
      <c r="M7" s="16">
        <v>0</v>
      </c>
      <c r="N7" s="16">
        <v>37680.800000000003</v>
      </c>
      <c r="O7" s="16">
        <v>0</v>
      </c>
      <c r="P7" s="16">
        <v>236000.8</v>
      </c>
      <c r="Q7" s="14" t="s">
        <v>63</v>
      </c>
      <c r="R7" s="14" t="s">
        <v>63</v>
      </c>
      <c r="S7" s="17">
        <f t="shared" si="0"/>
        <v>236000.8</v>
      </c>
    </row>
    <row r="8" spans="2:19" ht="17.25" customHeight="1" x14ac:dyDescent="0.25">
      <c r="B8" s="11" t="s">
        <v>46</v>
      </c>
      <c r="C8" s="12" t="s">
        <v>47</v>
      </c>
      <c r="D8" s="13" t="s">
        <v>21</v>
      </c>
      <c r="E8" s="11" t="s">
        <v>26</v>
      </c>
      <c r="F8" s="11" t="s">
        <v>27</v>
      </c>
      <c r="G8" s="14" t="s">
        <v>48</v>
      </c>
      <c r="H8" s="11" t="s">
        <v>49</v>
      </c>
      <c r="I8" s="15">
        <v>45300.786840277775</v>
      </c>
      <c r="J8" s="15">
        <v>45300.790844907409</v>
      </c>
      <c r="K8" s="16">
        <v>238615</v>
      </c>
      <c r="L8" s="16">
        <v>0</v>
      </c>
      <c r="M8" s="16">
        <v>4741</v>
      </c>
      <c r="N8" s="16">
        <v>0</v>
      </c>
      <c r="O8" s="16">
        <v>0</v>
      </c>
      <c r="P8" s="16">
        <v>243356</v>
      </c>
      <c r="Q8" s="14" t="s">
        <v>63</v>
      </c>
      <c r="R8" s="14" t="s">
        <v>63</v>
      </c>
      <c r="S8" s="17">
        <f t="shared" si="0"/>
        <v>243356</v>
      </c>
    </row>
    <row r="9" spans="2:19" ht="17.25" customHeight="1" x14ac:dyDescent="0.25">
      <c r="B9" s="11" t="s">
        <v>50</v>
      </c>
      <c r="C9" s="12" t="s">
        <v>51</v>
      </c>
      <c r="D9" s="13" t="s">
        <v>21</v>
      </c>
      <c r="E9" s="11" t="s">
        <v>26</v>
      </c>
      <c r="F9" s="11" t="s">
        <v>27</v>
      </c>
      <c r="G9" s="14" t="s">
        <v>48</v>
      </c>
      <c r="H9" s="11" t="s">
        <v>49</v>
      </c>
      <c r="I9" s="15">
        <v>45300.781527777777</v>
      </c>
      <c r="J9" s="15">
        <v>45300.784247685187</v>
      </c>
      <c r="K9" s="16">
        <v>238615</v>
      </c>
      <c r="L9" s="16">
        <v>0</v>
      </c>
      <c r="M9" s="16">
        <v>4741</v>
      </c>
      <c r="N9" s="16">
        <v>0</v>
      </c>
      <c r="O9" s="16">
        <v>0</v>
      </c>
      <c r="P9" s="16">
        <v>243356</v>
      </c>
      <c r="Q9" s="14" t="s">
        <v>63</v>
      </c>
      <c r="R9" s="14" t="s">
        <v>63</v>
      </c>
      <c r="S9" s="17">
        <f t="shared" si="0"/>
        <v>243356</v>
      </c>
    </row>
    <row r="10" spans="2:19" ht="17.25" customHeight="1" x14ac:dyDescent="0.25">
      <c r="B10" s="11" t="s">
        <v>52</v>
      </c>
      <c r="C10" s="12" t="s">
        <v>53</v>
      </c>
      <c r="D10" s="13" t="s">
        <v>21</v>
      </c>
      <c r="E10" s="11" t="s">
        <v>26</v>
      </c>
      <c r="F10" s="11" t="s">
        <v>27</v>
      </c>
      <c r="G10" s="14" t="s">
        <v>48</v>
      </c>
      <c r="H10" s="11" t="s">
        <v>49</v>
      </c>
      <c r="I10" s="15">
        <v>45300.773599537039</v>
      </c>
      <c r="J10" s="15">
        <v>45300.779282407406</v>
      </c>
      <c r="K10" s="16">
        <v>238615</v>
      </c>
      <c r="L10" s="16">
        <v>0</v>
      </c>
      <c r="M10" s="16">
        <v>4741</v>
      </c>
      <c r="N10" s="16">
        <v>0</v>
      </c>
      <c r="O10" s="16">
        <v>0</v>
      </c>
      <c r="P10" s="16">
        <v>243356</v>
      </c>
      <c r="Q10" s="14" t="s">
        <v>63</v>
      </c>
      <c r="R10" s="14" t="s">
        <v>63</v>
      </c>
      <c r="S10" s="17">
        <f t="shared" si="0"/>
        <v>243356</v>
      </c>
    </row>
    <row r="11" spans="2:19" ht="17.25" customHeight="1" x14ac:dyDescent="0.25">
      <c r="B11" s="11" t="s">
        <v>54</v>
      </c>
      <c r="C11" s="12" t="s">
        <v>55</v>
      </c>
      <c r="D11" s="13" t="s">
        <v>21</v>
      </c>
      <c r="E11" s="11" t="s">
        <v>26</v>
      </c>
      <c r="F11" s="11" t="s">
        <v>27</v>
      </c>
      <c r="G11" s="14" t="s">
        <v>48</v>
      </c>
      <c r="H11" s="11" t="s">
        <v>49</v>
      </c>
      <c r="I11" s="15">
        <v>45300.610844907409</v>
      </c>
      <c r="J11" s="15">
        <v>45300.770543981482</v>
      </c>
      <c r="K11" s="16">
        <v>255695</v>
      </c>
      <c r="L11" s="16">
        <v>0</v>
      </c>
      <c r="M11" s="16">
        <v>4384</v>
      </c>
      <c r="N11" s="16">
        <v>0</v>
      </c>
      <c r="O11" s="16">
        <v>0</v>
      </c>
      <c r="P11" s="16">
        <v>260079</v>
      </c>
      <c r="Q11" s="14" t="s">
        <v>63</v>
      </c>
      <c r="R11" s="14" t="s">
        <v>63</v>
      </c>
      <c r="S11" s="17">
        <f t="shared" si="0"/>
        <v>260079</v>
      </c>
    </row>
    <row r="12" spans="2:19" ht="17.25" customHeight="1" x14ac:dyDescent="0.25">
      <c r="B12" s="11" t="s">
        <v>56</v>
      </c>
      <c r="C12" s="12" t="s">
        <v>57</v>
      </c>
      <c r="D12" s="13" t="s">
        <v>23</v>
      </c>
      <c r="E12" s="11" t="s">
        <v>26</v>
      </c>
      <c r="F12" s="11" t="s">
        <v>27</v>
      </c>
      <c r="G12" s="14" t="s">
        <v>58</v>
      </c>
      <c r="H12" s="11" t="s">
        <v>59</v>
      </c>
      <c r="I12" s="15">
        <v>45299.547268518516</v>
      </c>
      <c r="J12" s="15">
        <v>45299.710104166668</v>
      </c>
      <c r="K12" s="16">
        <v>214421</v>
      </c>
      <c r="L12" s="16">
        <v>0</v>
      </c>
      <c r="M12" s="16">
        <v>0</v>
      </c>
      <c r="N12" s="16">
        <v>40739.99</v>
      </c>
      <c r="O12" s="16">
        <v>0</v>
      </c>
      <c r="P12" s="16">
        <v>255160.99</v>
      </c>
      <c r="Q12" s="14" t="s">
        <v>63</v>
      </c>
      <c r="R12" s="14" t="s">
        <v>63</v>
      </c>
      <c r="S12" s="17">
        <f t="shared" si="0"/>
        <v>255160.99</v>
      </c>
    </row>
    <row r="13" spans="2:19" ht="17.25" customHeight="1" x14ac:dyDescent="0.25">
      <c r="B13" s="11" t="s">
        <v>60</v>
      </c>
      <c r="C13" s="12" t="s">
        <v>31</v>
      </c>
      <c r="D13" s="13" t="s">
        <v>17</v>
      </c>
      <c r="E13" s="11" t="s">
        <v>26</v>
      </c>
      <c r="F13" s="11" t="s">
        <v>27</v>
      </c>
      <c r="G13" s="14" t="s">
        <v>32</v>
      </c>
      <c r="H13" s="11" t="s">
        <v>33</v>
      </c>
      <c r="I13" s="15">
        <v>45294.783275462964</v>
      </c>
      <c r="J13" s="15">
        <v>45295.477175925924</v>
      </c>
      <c r="K13" s="16">
        <v>20634751</v>
      </c>
      <c r="L13" s="16">
        <v>0</v>
      </c>
      <c r="M13" s="16">
        <v>0</v>
      </c>
      <c r="N13" s="16">
        <v>3920602.69</v>
      </c>
      <c r="O13" s="16">
        <v>0</v>
      </c>
      <c r="P13" s="16">
        <v>24555353.690000001</v>
      </c>
      <c r="Q13" s="14" t="s">
        <v>63</v>
      </c>
      <c r="R13" s="14" t="s">
        <v>63</v>
      </c>
      <c r="S13" s="17">
        <f t="shared" si="0"/>
        <v>24555353.690000001</v>
      </c>
    </row>
    <row r="14" spans="2:19" ht="17.25" customHeight="1" x14ac:dyDescent="0.25">
      <c r="B14" s="11" t="s">
        <v>61</v>
      </c>
      <c r="C14" s="12" t="s">
        <v>62</v>
      </c>
      <c r="D14" s="13" t="s">
        <v>21</v>
      </c>
      <c r="E14" s="11" t="s">
        <v>26</v>
      </c>
      <c r="F14" s="11" t="s">
        <v>27</v>
      </c>
      <c r="G14" s="14" t="s">
        <v>48</v>
      </c>
      <c r="H14" s="11" t="s">
        <v>49</v>
      </c>
      <c r="I14" s="15">
        <v>45294.357604166667</v>
      </c>
      <c r="J14" s="15">
        <v>45294.364363425928</v>
      </c>
      <c r="K14" s="16">
        <v>4803545</v>
      </c>
      <c r="L14" s="16">
        <v>0</v>
      </c>
      <c r="M14" s="16">
        <v>4384</v>
      </c>
      <c r="N14" s="16">
        <v>0</v>
      </c>
      <c r="O14" s="16">
        <v>0</v>
      </c>
      <c r="P14" s="16">
        <v>4807929</v>
      </c>
      <c r="Q14" s="14" t="s">
        <v>63</v>
      </c>
      <c r="R14" s="14" t="s">
        <v>63</v>
      </c>
      <c r="S14" s="17">
        <f t="shared" si="0"/>
        <v>4807929</v>
      </c>
    </row>
    <row r="15" spans="2:19" ht="13.5" thickBot="1" x14ac:dyDescent="0.25">
      <c r="B15" s="6" t="s">
        <v>22</v>
      </c>
      <c r="C15" s="7"/>
      <c r="D15" s="7">
        <f>COUNTA(D3:D14)</f>
        <v>12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7"/>
      <c r="R15" s="7"/>
      <c r="S15" s="9">
        <f>SUM(S3:S14)</f>
        <v>648946445.85000002</v>
      </c>
    </row>
    <row r="16" spans="2:19" ht="30" x14ac:dyDescent="0.25">
      <c r="B16" s="11" t="s">
        <v>66</v>
      </c>
      <c r="C16" s="12" t="s">
        <v>67</v>
      </c>
      <c r="D16" s="13" t="s">
        <v>0</v>
      </c>
      <c r="E16" s="11" t="s">
        <v>26</v>
      </c>
      <c r="F16" s="11" t="s">
        <v>27</v>
      </c>
      <c r="G16" s="14" t="s">
        <v>68</v>
      </c>
      <c r="H16" s="11" t="s">
        <v>69</v>
      </c>
      <c r="I16" s="15">
        <v>45351.806944444441</v>
      </c>
      <c r="J16" s="15">
        <v>45351.816770833335</v>
      </c>
      <c r="K16" s="16">
        <v>7000000</v>
      </c>
      <c r="L16" s="16">
        <v>0</v>
      </c>
      <c r="M16" s="16">
        <v>0</v>
      </c>
      <c r="N16" s="16">
        <v>1330000</v>
      </c>
      <c r="O16" s="16">
        <v>0</v>
      </c>
      <c r="P16" s="16">
        <v>8330000</v>
      </c>
      <c r="Q16" s="14" t="s">
        <v>63</v>
      </c>
      <c r="R16" s="14" t="s">
        <v>63</v>
      </c>
      <c r="S16" s="17">
        <f t="shared" ref="S16:S24" si="1">+P16</f>
        <v>8330000</v>
      </c>
    </row>
    <row r="17" spans="2:19" ht="30" x14ac:dyDescent="0.25">
      <c r="B17" s="11" t="s">
        <v>70</v>
      </c>
      <c r="C17" s="12" t="s">
        <v>71</v>
      </c>
      <c r="D17" s="13" t="s">
        <v>23</v>
      </c>
      <c r="E17" s="11" t="s">
        <v>26</v>
      </c>
      <c r="F17" s="11" t="s">
        <v>27</v>
      </c>
      <c r="G17" s="14" t="s">
        <v>72</v>
      </c>
      <c r="H17" s="11" t="s">
        <v>73</v>
      </c>
      <c r="I17" s="15">
        <v>45343.705000000002</v>
      </c>
      <c r="J17" s="15">
        <v>45344.586041666669</v>
      </c>
      <c r="K17" s="16">
        <v>440754</v>
      </c>
      <c r="L17" s="16">
        <v>0</v>
      </c>
      <c r="M17" s="16">
        <v>0</v>
      </c>
      <c r="N17" s="16">
        <v>83743.259999999995</v>
      </c>
      <c r="O17" s="16">
        <v>0</v>
      </c>
      <c r="P17" s="16">
        <v>524497.26</v>
      </c>
      <c r="Q17" s="14" t="s">
        <v>63</v>
      </c>
      <c r="R17" s="14" t="s">
        <v>63</v>
      </c>
      <c r="S17" s="17">
        <f t="shared" si="1"/>
        <v>524497.26</v>
      </c>
    </row>
    <row r="18" spans="2:19" ht="30" x14ac:dyDescent="0.25">
      <c r="B18" s="11" t="s">
        <v>74</v>
      </c>
      <c r="C18" s="12" t="s">
        <v>75</v>
      </c>
      <c r="D18" s="13" t="s">
        <v>23</v>
      </c>
      <c r="E18" s="11" t="s">
        <v>26</v>
      </c>
      <c r="F18" s="11" t="s">
        <v>27</v>
      </c>
      <c r="G18" s="14" t="s">
        <v>76</v>
      </c>
      <c r="H18" s="11" t="s">
        <v>77</v>
      </c>
      <c r="I18" s="15">
        <v>45338.762326388889</v>
      </c>
      <c r="J18" s="15">
        <v>45338.772141203706</v>
      </c>
      <c r="K18" s="16">
        <v>102268</v>
      </c>
      <c r="L18" s="16">
        <v>0</v>
      </c>
      <c r="M18" s="16">
        <v>0</v>
      </c>
      <c r="N18" s="16">
        <v>19430.919999999998</v>
      </c>
      <c r="O18" s="16">
        <v>0</v>
      </c>
      <c r="P18" s="16">
        <v>121698.92</v>
      </c>
      <c r="Q18" s="14" t="s">
        <v>63</v>
      </c>
      <c r="R18" s="14" t="s">
        <v>63</v>
      </c>
      <c r="S18" s="17">
        <f t="shared" si="1"/>
        <v>121698.92</v>
      </c>
    </row>
    <row r="19" spans="2:19" ht="30" x14ac:dyDescent="0.25">
      <c r="B19" s="11" t="s">
        <v>78</v>
      </c>
      <c r="C19" s="12" t="s">
        <v>79</v>
      </c>
      <c r="D19" s="13" t="s">
        <v>23</v>
      </c>
      <c r="E19" s="11" t="s">
        <v>26</v>
      </c>
      <c r="F19" s="11" t="s">
        <v>27</v>
      </c>
      <c r="G19" s="14" t="s">
        <v>80</v>
      </c>
      <c r="H19" s="11" t="s">
        <v>81</v>
      </c>
      <c r="I19" s="15">
        <v>45335.508773148147</v>
      </c>
      <c r="J19" s="15">
        <v>45335.52553240741</v>
      </c>
      <c r="K19" s="16">
        <v>491910</v>
      </c>
      <c r="L19" s="16">
        <v>0</v>
      </c>
      <c r="M19" s="16">
        <v>0</v>
      </c>
      <c r="N19" s="16">
        <v>93462.9</v>
      </c>
      <c r="O19" s="16">
        <v>0</v>
      </c>
      <c r="P19" s="16">
        <v>585372.9</v>
      </c>
      <c r="Q19" s="14" t="s">
        <v>63</v>
      </c>
      <c r="R19" s="14" t="s">
        <v>63</v>
      </c>
      <c r="S19" s="17">
        <f t="shared" si="1"/>
        <v>585372.9</v>
      </c>
    </row>
    <row r="20" spans="2:19" ht="30" x14ac:dyDescent="0.25">
      <c r="B20" s="11" t="s">
        <v>82</v>
      </c>
      <c r="C20" s="12" t="s">
        <v>83</v>
      </c>
      <c r="D20" s="13" t="s">
        <v>0</v>
      </c>
      <c r="E20" s="11" t="s">
        <v>26</v>
      </c>
      <c r="F20" s="11" t="s">
        <v>27</v>
      </c>
      <c r="G20" s="14" t="s">
        <v>84</v>
      </c>
      <c r="H20" s="11" t="s">
        <v>85</v>
      </c>
      <c r="I20" s="15">
        <v>45335.418067129627</v>
      </c>
      <c r="J20" s="15">
        <v>45335.430555555555</v>
      </c>
      <c r="K20" s="16">
        <v>1849680</v>
      </c>
      <c r="L20" s="16">
        <v>0</v>
      </c>
      <c r="M20" s="16">
        <v>0</v>
      </c>
      <c r="N20" s="16">
        <v>351439.2</v>
      </c>
      <c r="O20" s="16">
        <v>0</v>
      </c>
      <c r="P20" s="16">
        <v>2201119.2000000002</v>
      </c>
      <c r="Q20" s="14" t="s">
        <v>63</v>
      </c>
      <c r="R20" s="14" t="s">
        <v>63</v>
      </c>
      <c r="S20" s="17">
        <f t="shared" si="1"/>
        <v>2201119.2000000002</v>
      </c>
    </row>
    <row r="21" spans="2:19" ht="30" x14ac:dyDescent="0.25">
      <c r="B21" s="11" t="s">
        <v>86</v>
      </c>
      <c r="C21" s="12" t="s">
        <v>87</v>
      </c>
      <c r="D21" s="13" t="s">
        <v>21</v>
      </c>
      <c r="E21" s="11" t="s">
        <v>26</v>
      </c>
      <c r="F21" s="11" t="s">
        <v>27</v>
      </c>
      <c r="G21" s="14" t="s">
        <v>48</v>
      </c>
      <c r="H21" s="11" t="s">
        <v>49</v>
      </c>
      <c r="I21" s="15">
        <v>45335.395046296297</v>
      </c>
      <c r="J21" s="15">
        <v>45335.398958333331</v>
      </c>
      <c r="K21" s="16">
        <v>11226</v>
      </c>
      <c r="L21" s="16">
        <v>0</v>
      </c>
      <c r="M21" s="16">
        <v>0</v>
      </c>
      <c r="N21" s="16">
        <v>0</v>
      </c>
      <c r="O21" s="16">
        <v>0</v>
      </c>
      <c r="P21" s="16">
        <v>11226</v>
      </c>
      <c r="Q21" s="14" t="s">
        <v>63</v>
      </c>
      <c r="R21" s="14" t="s">
        <v>63</v>
      </c>
      <c r="S21" s="17">
        <f t="shared" si="1"/>
        <v>11226</v>
      </c>
    </row>
    <row r="22" spans="2:19" ht="30" x14ac:dyDescent="0.25">
      <c r="B22" s="11" t="s">
        <v>88</v>
      </c>
      <c r="C22" s="12" t="s">
        <v>89</v>
      </c>
      <c r="D22" s="13" t="s">
        <v>21</v>
      </c>
      <c r="E22" s="11" t="s">
        <v>26</v>
      </c>
      <c r="F22" s="11" t="s">
        <v>27</v>
      </c>
      <c r="G22" s="14" t="s">
        <v>48</v>
      </c>
      <c r="H22" s="11" t="s">
        <v>49</v>
      </c>
      <c r="I22" s="15">
        <v>45335.395046296297</v>
      </c>
      <c r="J22" s="15">
        <v>45335.403101851851</v>
      </c>
      <c r="K22" s="16">
        <v>495222</v>
      </c>
      <c r="L22" s="16">
        <v>0</v>
      </c>
      <c r="M22" s="16">
        <v>4741</v>
      </c>
      <c r="N22" s="16">
        <v>0</v>
      </c>
      <c r="O22" s="16">
        <v>0</v>
      </c>
      <c r="P22" s="16">
        <v>499963</v>
      </c>
      <c r="Q22" s="14" t="s">
        <v>63</v>
      </c>
      <c r="R22" s="14" t="s">
        <v>63</v>
      </c>
      <c r="S22" s="17">
        <f t="shared" si="1"/>
        <v>499963</v>
      </c>
    </row>
    <row r="23" spans="2:19" ht="30" x14ac:dyDescent="0.25">
      <c r="B23" s="11" t="s">
        <v>366</v>
      </c>
      <c r="C23" s="12" t="s">
        <v>367</v>
      </c>
      <c r="D23" s="13" t="s">
        <v>17</v>
      </c>
      <c r="E23" s="11" t="s">
        <v>26</v>
      </c>
      <c r="F23" s="11" t="s">
        <v>27</v>
      </c>
      <c r="G23" s="14" t="s">
        <v>368</v>
      </c>
      <c r="H23" s="11" t="s">
        <v>369</v>
      </c>
      <c r="I23" s="15">
        <v>45334.618877314817</v>
      </c>
      <c r="J23" s="15">
        <v>45334.697337962964</v>
      </c>
      <c r="K23" s="16">
        <v>380083.68</v>
      </c>
      <c r="L23" s="16">
        <v>0</v>
      </c>
      <c r="M23" s="16">
        <v>0</v>
      </c>
      <c r="N23" s="16">
        <v>72215.8992</v>
      </c>
      <c r="O23" s="16">
        <v>0</v>
      </c>
      <c r="P23" s="16">
        <v>452299.57919999998</v>
      </c>
      <c r="Q23" s="14" t="s">
        <v>364</v>
      </c>
      <c r="R23" s="23">
        <v>968.73</v>
      </c>
      <c r="S23" s="17">
        <f>+P23*R23</f>
        <v>438156171.35841596</v>
      </c>
    </row>
    <row r="24" spans="2:19" ht="30" x14ac:dyDescent="0.25">
      <c r="B24" s="11" t="s">
        <v>90</v>
      </c>
      <c r="C24" s="12" t="s">
        <v>91</v>
      </c>
      <c r="D24" s="13" t="s">
        <v>23</v>
      </c>
      <c r="E24" s="11" t="s">
        <v>26</v>
      </c>
      <c r="F24" s="11" t="s">
        <v>27</v>
      </c>
      <c r="G24" s="14" t="s">
        <v>92</v>
      </c>
      <c r="H24" s="11" t="s">
        <v>93</v>
      </c>
      <c r="I24" s="15">
        <v>45329.449270833335</v>
      </c>
      <c r="J24" s="15">
        <v>45329.457592592589</v>
      </c>
      <c r="K24" s="16">
        <v>1242209</v>
      </c>
      <c r="L24" s="16">
        <v>0</v>
      </c>
      <c r="M24" s="16">
        <v>0</v>
      </c>
      <c r="N24" s="16">
        <v>236019.71</v>
      </c>
      <c r="O24" s="16">
        <v>0</v>
      </c>
      <c r="P24" s="16">
        <v>1478228.71</v>
      </c>
      <c r="Q24" s="14" t="s">
        <v>63</v>
      </c>
      <c r="R24" s="14" t="s">
        <v>63</v>
      </c>
      <c r="S24" s="17">
        <f t="shared" si="1"/>
        <v>1478228.71</v>
      </c>
    </row>
    <row r="25" spans="2:19" ht="13.5" thickBot="1" x14ac:dyDescent="0.25">
      <c r="B25" s="6" t="s">
        <v>65</v>
      </c>
      <c r="C25" s="7"/>
      <c r="D25" s="7">
        <f>COUNTA(D16:D24)</f>
        <v>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  <c r="Q25" s="7"/>
      <c r="R25" s="7"/>
      <c r="S25" s="9">
        <f>SUM(S16:S24)</f>
        <v>451908277.34841591</v>
      </c>
    </row>
    <row r="26" spans="2:19" ht="30" x14ac:dyDescent="0.25">
      <c r="B26" s="11" t="s">
        <v>95</v>
      </c>
      <c r="C26" s="12" t="s">
        <v>96</v>
      </c>
      <c r="D26" s="13" t="s">
        <v>21</v>
      </c>
      <c r="E26" s="11" t="s">
        <v>26</v>
      </c>
      <c r="F26" s="11" t="s">
        <v>27</v>
      </c>
      <c r="G26" s="14" t="s">
        <v>48</v>
      </c>
      <c r="H26" s="11" t="s">
        <v>49</v>
      </c>
      <c r="I26" s="15">
        <v>45378.761435185188</v>
      </c>
      <c r="J26" s="15">
        <v>45378.767256944448</v>
      </c>
      <c r="K26" s="16">
        <v>10680</v>
      </c>
      <c r="L26" s="16">
        <v>0</v>
      </c>
      <c r="M26" s="16">
        <v>0</v>
      </c>
      <c r="N26" s="16">
        <v>0</v>
      </c>
      <c r="O26" s="16">
        <v>0</v>
      </c>
      <c r="P26" s="16">
        <v>10680</v>
      </c>
      <c r="Q26" s="14" t="s">
        <v>63</v>
      </c>
      <c r="R26" s="14" t="s">
        <v>63</v>
      </c>
      <c r="S26" s="17">
        <f t="shared" ref="S26:S50" si="2">+P26</f>
        <v>10680</v>
      </c>
    </row>
    <row r="27" spans="2:19" ht="30" x14ac:dyDescent="0.25">
      <c r="B27" s="11" t="s">
        <v>97</v>
      </c>
      <c r="C27" s="12" t="s">
        <v>98</v>
      </c>
      <c r="D27" s="13" t="s">
        <v>21</v>
      </c>
      <c r="E27" s="11" t="s">
        <v>26</v>
      </c>
      <c r="F27" s="11" t="s">
        <v>27</v>
      </c>
      <c r="G27" s="14" t="s">
        <v>48</v>
      </c>
      <c r="H27" s="11" t="s">
        <v>49</v>
      </c>
      <c r="I27" s="15">
        <v>45378.761435185188</v>
      </c>
      <c r="J27" s="15">
        <v>45378.768773148149</v>
      </c>
      <c r="K27" s="16">
        <v>1956705</v>
      </c>
      <c r="L27" s="16">
        <v>0</v>
      </c>
      <c r="M27" s="16">
        <v>4860</v>
      </c>
      <c r="N27" s="16">
        <v>0</v>
      </c>
      <c r="O27" s="16">
        <v>0</v>
      </c>
      <c r="P27" s="16">
        <v>1961565</v>
      </c>
      <c r="Q27" s="14" t="s">
        <v>63</v>
      </c>
      <c r="R27" s="14" t="s">
        <v>63</v>
      </c>
      <c r="S27" s="17">
        <f t="shared" si="2"/>
        <v>1961565</v>
      </c>
    </row>
    <row r="28" spans="2:19" ht="30" x14ac:dyDescent="0.25">
      <c r="B28" s="11" t="s">
        <v>99</v>
      </c>
      <c r="C28" s="12" t="s">
        <v>100</v>
      </c>
      <c r="D28" s="13" t="s">
        <v>23</v>
      </c>
      <c r="E28" s="11" t="s">
        <v>26</v>
      </c>
      <c r="F28" s="11" t="s">
        <v>27</v>
      </c>
      <c r="G28" s="14" t="s">
        <v>101</v>
      </c>
      <c r="H28" s="11" t="s">
        <v>102</v>
      </c>
      <c r="I28" s="15">
        <v>45377.733495370368</v>
      </c>
      <c r="J28" s="15">
        <v>45377.743460648147</v>
      </c>
      <c r="K28" s="16">
        <v>335220</v>
      </c>
      <c r="L28" s="16">
        <v>0</v>
      </c>
      <c r="M28" s="16">
        <v>0</v>
      </c>
      <c r="N28" s="16">
        <v>63691.8</v>
      </c>
      <c r="O28" s="16">
        <v>0</v>
      </c>
      <c r="P28" s="16">
        <v>398911.8</v>
      </c>
      <c r="Q28" s="14" t="s">
        <v>63</v>
      </c>
      <c r="R28" s="14" t="s">
        <v>63</v>
      </c>
      <c r="S28" s="17">
        <f t="shared" si="2"/>
        <v>398911.8</v>
      </c>
    </row>
    <row r="29" spans="2:19" ht="30" x14ac:dyDescent="0.25">
      <c r="B29" s="11" t="s">
        <v>103</v>
      </c>
      <c r="C29" s="12" t="s">
        <v>104</v>
      </c>
      <c r="D29" s="13" t="s">
        <v>23</v>
      </c>
      <c r="E29" s="11" t="s">
        <v>26</v>
      </c>
      <c r="F29" s="11" t="s">
        <v>27</v>
      </c>
      <c r="G29" s="14" t="s">
        <v>105</v>
      </c>
      <c r="H29" s="11" t="s">
        <v>106</v>
      </c>
      <c r="I29" s="15">
        <v>45376.524571759262</v>
      </c>
      <c r="J29" s="15">
        <v>45376.528854166667</v>
      </c>
      <c r="K29" s="16">
        <v>840000</v>
      </c>
      <c r="L29" s="16">
        <v>0</v>
      </c>
      <c r="M29" s="16">
        <v>0</v>
      </c>
      <c r="N29" s="16">
        <v>159600</v>
      </c>
      <c r="O29" s="16">
        <v>0</v>
      </c>
      <c r="P29" s="16">
        <v>999600</v>
      </c>
      <c r="Q29" s="14" t="s">
        <v>63</v>
      </c>
      <c r="R29" s="14" t="s">
        <v>63</v>
      </c>
      <c r="S29" s="17">
        <f t="shared" si="2"/>
        <v>999600</v>
      </c>
    </row>
    <row r="30" spans="2:19" ht="30" x14ac:dyDescent="0.25">
      <c r="B30" s="11" t="s">
        <v>107</v>
      </c>
      <c r="C30" s="12" t="s">
        <v>108</v>
      </c>
      <c r="D30" s="13" t="s">
        <v>23</v>
      </c>
      <c r="E30" s="11" t="s">
        <v>26</v>
      </c>
      <c r="F30" s="11" t="s">
        <v>27</v>
      </c>
      <c r="G30" s="14" t="s">
        <v>109</v>
      </c>
      <c r="H30" s="11" t="s">
        <v>110</v>
      </c>
      <c r="I30" s="15">
        <v>45376.507743055554</v>
      </c>
      <c r="J30" s="15">
        <v>45376.51971064815</v>
      </c>
      <c r="K30" s="16">
        <v>193320</v>
      </c>
      <c r="L30" s="16">
        <v>0</v>
      </c>
      <c r="M30" s="16">
        <v>0</v>
      </c>
      <c r="N30" s="16">
        <v>36730.800000000003</v>
      </c>
      <c r="O30" s="16">
        <v>0</v>
      </c>
      <c r="P30" s="16">
        <v>230050.8</v>
      </c>
      <c r="Q30" s="14" t="s">
        <v>63</v>
      </c>
      <c r="R30" s="14" t="s">
        <v>63</v>
      </c>
      <c r="S30" s="17">
        <f t="shared" si="2"/>
        <v>230050.8</v>
      </c>
    </row>
    <row r="31" spans="2:19" ht="30" x14ac:dyDescent="0.25">
      <c r="B31" s="11" t="s">
        <v>370</v>
      </c>
      <c r="C31" s="12" t="s">
        <v>371</v>
      </c>
      <c r="D31" s="13" t="s">
        <v>17</v>
      </c>
      <c r="E31" s="11" t="s">
        <v>26</v>
      </c>
      <c r="F31" s="11" t="s">
        <v>27</v>
      </c>
      <c r="G31" s="14" t="s">
        <v>372</v>
      </c>
      <c r="H31" s="11" t="s">
        <v>373</v>
      </c>
      <c r="I31" s="15">
        <v>45372.699108796296</v>
      </c>
      <c r="J31" s="15">
        <v>45378.454687500001</v>
      </c>
      <c r="K31" s="16">
        <v>3243000</v>
      </c>
      <c r="L31" s="16">
        <v>0</v>
      </c>
      <c r="M31" s="16">
        <v>0</v>
      </c>
      <c r="N31" s="16">
        <v>0</v>
      </c>
      <c r="O31" s="16">
        <v>0</v>
      </c>
      <c r="P31" s="16">
        <v>3243000</v>
      </c>
      <c r="Q31" s="14" t="s">
        <v>63</v>
      </c>
      <c r="R31" s="14" t="s">
        <v>63</v>
      </c>
      <c r="S31" s="17">
        <f t="shared" si="2"/>
        <v>3243000</v>
      </c>
    </row>
    <row r="32" spans="2:19" ht="30" x14ac:dyDescent="0.25">
      <c r="B32" s="11" t="s">
        <v>111</v>
      </c>
      <c r="C32" s="12" t="s">
        <v>112</v>
      </c>
      <c r="D32" s="13" t="s">
        <v>23</v>
      </c>
      <c r="E32" s="11" t="s">
        <v>26</v>
      </c>
      <c r="F32" s="11" t="s">
        <v>27</v>
      </c>
      <c r="G32" s="14" t="s">
        <v>113</v>
      </c>
      <c r="H32" s="11" t="s">
        <v>114</v>
      </c>
      <c r="I32" s="15">
        <v>45372.481736111113</v>
      </c>
      <c r="J32" s="15">
        <v>45372.48809027778</v>
      </c>
      <c r="K32" s="16">
        <v>1350000</v>
      </c>
      <c r="L32" s="16">
        <v>0</v>
      </c>
      <c r="M32" s="16">
        <v>0</v>
      </c>
      <c r="N32" s="16">
        <v>256500</v>
      </c>
      <c r="O32" s="16">
        <v>0</v>
      </c>
      <c r="P32" s="16">
        <v>1606500</v>
      </c>
      <c r="Q32" s="14" t="s">
        <v>63</v>
      </c>
      <c r="R32" s="14" t="s">
        <v>63</v>
      </c>
      <c r="S32" s="17">
        <f t="shared" si="2"/>
        <v>1606500</v>
      </c>
    </row>
    <row r="33" spans="2:19" ht="30" x14ac:dyDescent="0.25">
      <c r="B33" s="11" t="s">
        <v>115</v>
      </c>
      <c r="C33" s="12" t="s">
        <v>116</v>
      </c>
      <c r="D33" s="13" t="s">
        <v>21</v>
      </c>
      <c r="E33" s="11" t="s">
        <v>26</v>
      </c>
      <c r="F33" s="11" t="s">
        <v>27</v>
      </c>
      <c r="G33" s="14" t="s">
        <v>48</v>
      </c>
      <c r="H33" s="11" t="s">
        <v>49</v>
      </c>
      <c r="I33" s="15">
        <v>45371.783518518518</v>
      </c>
      <c r="J33" s="15">
        <v>45371.786238425928</v>
      </c>
      <c r="K33" s="16">
        <v>64132</v>
      </c>
      <c r="L33" s="16">
        <v>0</v>
      </c>
      <c r="M33" s="16">
        <v>4860</v>
      </c>
      <c r="N33" s="16">
        <v>0</v>
      </c>
      <c r="O33" s="16">
        <v>0</v>
      </c>
      <c r="P33" s="16">
        <v>68992</v>
      </c>
      <c r="Q33" s="14" t="s">
        <v>63</v>
      </c>
      <c r="R33" s="14" t="s">
        <v>63</v>
      </c>
      <c r="S33" s="17">
        <f t="shared" si="2"/>
        <v>68992</v>
      </c>
    </row>
    <row r="34" spans="2:19" ht="30" x14ac:dyDescent="0.25">
      <c r="B34" s="11" t="s">
        <v>117</v>
      </c>
      <c r="C34" s="12" t="s">
        <v>118</v>
      </c>
      <c r="D34" s="13" t="s">
        <v>23</v>
      </c>
      <c r="E34" s="11" t="s">
        <v>26</v>
      </c>
      <c r="F34" s="11" t="s">
        <v>27</v>
      </c>
      <c r="G34" s="14" t="s">
        <v>119</v>
      </c>
      <c r="H34" s="11" t="s">
        <v>120</v>
      </c>
      <c r="I34" s="15">
        <v>45371.420856481483</v>
      </c>
      <c r="J34" s="15">
        <v>45371.431747685187</v>
      </c>
      <c r="K34" s="16">
        <v>384000</v>
      </c>
      <c r="L34" s="16">
        <v>0</v>
      </c>
      <c r="M34" s="16">
        <v>0</v>
      </c>
      <c r="N34" s="16">
        <v>72960</v>
      </c>
      <c r="O34" s="16">
        <v>0</v>
      </c>
      <c r="P34" s="16">
        <v>456960</v>
      </c>
      <c r="Q34" s="14" t="s">
        <v>63</v>
      </c>
      <c r="R34" s="14" t="s">
        <v>63</v>
      </c>
      <c r="S34" s="17">
        <f t="shared" si="2"/>
        <v>456960</v>
      </c>
    </row>
    <row r="35" spans="2:19" ht="30" x14ac:dyDescent="0.25">
      <c r="B35" s="11" t="s">
        <v>121</v>
      </c>
      <c r="C35" s="12" t="s">
        <v>122</v>
      </c>
      <c r="D35" s="13" t="s">
        <v>23</v>
      </c>
      <c r="E35" s="11" t="s">
        <v>26</v>
      </c>
      <c r="F35" s="11" t="s">
        <v>27</v>
      </c>
      <c r="G35" s="14" t="s">
        <v>123</v>
      </c>
      <c r="H35" s="11" t="s">
        <v>124</v>
      </c>
      <c r="I35" s="15">
        <v>45370.683009259257</v>
      </c>
      <c r="J35" s="15">
        <v>45370.687962962962</v>
      </c>
      <c r="K35" s="16">
        <v>475000</v>
      </c>
      <c r="L35" s="16">
        <v>0</v>
      </c>
      <c r="M35" s="16">
        <v>0</v>
      </c>
      <c r="N35" s="16">
        <v>90250</v>
      </c>
      <c r="O35" s="16">
        <v>0</v>
      </c>
      <c r="P35" s="16">
        <v>565250</v>
      </c>
      <c r="Q35" s="14" t="s">
        <v>63</v>
      </c>
      <c r="R35" s="14" t="s">
        <v>63</v>
      </c>
      <c r="S35" s="17">
        <f t="shared" si="2"/>
        <v>565250</v>
      </c>
    </row>
    <row r="36" spans="2:19" ht="30" x14ac:dyDescent="0.25">
      <c r="B36" s="11" t="s">
        <v>125</v>
      </c>
      <c r="C36" s="12" t="s">
        <v>126</v>
      </c>
      <c r="D36" s="13" t="s">
        <v>21</v>
      </c>
      <c r="E36" s="11" t="s">
        <v>26</v>
      </c>
      <c r="F36" s="11" t="s">
        <v>27</v>
      </c>
      <c r="G36" s="14" t="s">
        <v>48</v>
      </c>
      <c r="H36" s="11" t="s">
        <v>49</v>
      </c>
      <c r="I36" s="15">
        <v>45369.601481481484</v>
      </c>
      <c r="J36" s="15">
        <v>45369.604039351849</v>
      </c>
      <c r="K36" s="16">
        <v>114108</v>
      </c>
      <c r="L36" s="16">
        <v>0</v>
      </c>
      <c r="M36" s="16">
        <v>4860</v>
      </c>
      <c r="N36" s="16">
        <v>0</v>
      </c>
      <c r="O36" s="16">
        <v>0</v>
      </c>
      <c r="P36" s="16">
        <v>118968</v>
      </c>
      <c r="Q36" s="14" t="s">
        <v>63</v>
      </c>
      <c r="R36" s="14" t="s">
        <v>63</v>
      </c>
      <c r="S36" s="17">
        <f t="shared" si="2"/>
        <v>118968</v>
      </c>
    </row>
    <row r="37" spans="2:19" ht="30" x14ac:dyDescent="0.25">
      <c r="B37" s="11" t="s">
        <v>127</v>
      </c>
      <c r="C37" s="12" t="s">
        <v>128</v>
      </c>
      <c r="D37" s="13" t="s">
        <v>21</v>
      </c>
      <c r="E37" s="11" t="s">
        <v>26</v>
      </c>
      <c r="F37" s="11" t="s">
        <v>27</v>
      </c>
      <c r="G37" s="14" t="s">
        <v>48</v>
      </c>
      <c r="H37" s="11" t="s">
        <v>49</v>
      </c>
      <c r="I37" s="15">
        <v>45363.741111111114</v>
      </c>
      <c r="J37" s="15">
        <v>45363.743993055556</v>
      </c>
      <c r="K37" s="16">
        <v>125516</v>
      </c>
      <c r="L37" s="16">
        <v>0</v>
      </c>
      <c r="M37" s="16">
        <v>4860</v>
      </c>
      <c r="N37" s="16">
        <v>0</v>
      </c>
      <c r="O37" s="16">
        <v>0</v>
      </c>
      <c r="P37" s="16">
        <v>130376</v>
      </c>
      <c r="Q37" s="14" t="s">
        <v>63</v>
      </c>
      <c r="R37" s="14" t="s">
        <v>63</v>
      </c>
      <c r="S37" s="17">
        <f t="shared" si="2"/>
        <v>130376</v>
      </c>
    </row>
    <row r="38" spans="2:19" ht="30" x14ac:dyDescent="0.25">
      <c r="B38" s="11" t="s">
        <v>129</v>
      </c>
      <c r="C38" s="12" t="s">
        <v>130</v>
      </c>
      <c r="D38" s="13" t="s">
        <v>21</v>
      </c>
      <c r="E38" s="11" t="s">
        <v>26</v>
      </c>
      <c r="F38" s="11" t="s">
        <v>27</v>
      </c>
      <c r="G38" s="14" t="s">
        <v>48</v>
      </c>
      <c r="H38" s="11" t="s">
        <v>49</v>
      </c>
      <c r="I38" s="15">
        <v>45363.629918981482</v>
      </c>
      <c r="J38" s="15">
        <v>45363.632164351853</v>
      </c>
      <c r="K38" s="16">
        <v>125516</v>
      </c>
      <c r="L38" s="16">
        <v>0</v>
      </c>
      <c r="M38" s="16">
        <v>4860</v>
      </c>
      <c r="N38" s="16">
        <v>0</v>
      </c>
      <c r="O38" s="16">
        <v>0</v>
      </c>
      <c r="P38" s="16">
        <v>130376</v>
      </c>
      <c r="Q38" s="14" t="s">
        <v>63</v>
      </c>
      <c r="R38" s="14" t="s">
        <v>63</v>
      </c>
      <c r="S38" s="17">
        <f t="shared" si="2"/>
        <v>130376</v>
      </c>
    </row>
    <row r="39" spans="2:19" ht="30" x14ac:dyDescent="0.25">
      <c r="B39" s="11" t="s">
        <v>131</v>
      </c>
      <c r="C39" s="12" t="s">
        <v>132</v>
      </c>
      <c r="D39" s="13" t="s">
        <v>21</v>
      </c>
      <c r="E39" s="11" t="s">
        <v>26</v>
      </c>
      <c r="F39" s="11" t="s">
        <v>27</v>
      </c>
      <c r="G39" s="14" t="s">
        <v>48</v>
      </c>
      <c r="H39" s="11" t="s">
        <v>49</v>
      </c>
      <c r="I39" s="15">
        <v>45359.531886574077</v>
      </c>
      <c r="J39" s="15">
        <v>45359.538865740738</v>
      </c>
      <c r="K39" s="16">
        <v>436818</v>
      </c>
      <c r="L39" s="16">
        <v>0</v>
      </c>
      <c r="M39" s="16">
        <v>4860</v>
      </c>
      <c r="N39" s="16">
        <v>0</v>
      </c>
      <c r="O39" s="16">
        <v>0</v>
      </c>
      <c r="P39" s="16">
        <v>441678</v>
      </c>
      <c r="Q39" s="14" t="s">
        <v>63</v>
      </c>
      <c r="R39" s="14" t="s">
        <v>63</v>
      </c>
      <c r="S39" s="17">
        <f t="shared" si="2"/>
        <v>441678</v>
      </c>
    </row>
    <row r="40" spans="2:19" ht="30" x14ac:dyDescent="0.25">
      <c r="B40" s="11" t="s">
        <v>383</v>
      </c>
      <c r="C40" s="12" t="s">
        <v>384</v>
      </c>
      <c r="D40" s="13" t="s">
        <v>1</v>
      </c>
      <c r="E40" s="11" t="s">
        <v>26</v>
      </c>
      <c r="F40" s="11" t="s">
        <v>27</v>
      </c>
      <c r="G40" s="14" t="s">
        <v>385</v>
      </c>
      <c r="H40" s="11" t="s">
        <v>386</v>
      </c>
      <c r="I40" s="15">
        <v>45322.735636574071</v>
      </c>
      <c r="J40" s="15">
        <v>45364.753344907411</v>
      </c>
      <c r="K40" s="16">
        <v>941596.74</v>
      </c>
      <c r="L40" s="16">
        <v>0</v>
      </c>
      <c r="M40" s="16">
        <v>0</v>
      </c>
      <c r="N40" s="16">
        <v>178903.3806</v>
      </c>
      <c r="O40" s="16">
        <v>0</v>
      </c>
      <c r="P40" s="16">
        <v>1120500.1206</v>
      </c>
      <c r="Q40" s="14" t="s">
        <v>63</v>
      </c>
      <c r="R40" s="14" t="s">
        <v>63</v>
      </c>
      <c r="S40" s="17">
        <f t="shared" si="2"/>
        <v>1120500.1206</v>
      </c>
    </row>
    <row r="41" spans="2:19" ht="30" x14ac:dyDescent="0.25">
      <c r="B41" s="11" t="s">
        <v>133</v>
      </c>
      <c r="C41" s="12" t="s">
        <v>134</v>
      </c>
      <c r="D41" s="13" t="s">
        <v>21</v>
      </c>
      <c r="E41" s="11" t="s">
        <v>26</v>
      </c>
      <c r="F41" s="11" t="s">
        <v>27</v>
      </c>
      <c r="G41" s="14" t="s">
        <v>48</v>
      </c>
      <c r="H41" s="11" t="s">
        <v>49</v>
      </c>
      <c r="I41" s="15">
        <v>45359.486041666663</v>
      </c>
      <c r="J41" s="15">
        <v>45359.489942129629</v>
      </c>
      <c r="K41" s="16">
        <v>381560</v>
      </c>
      <c r="L41" s="16">
        <v>0</v>
      </c>
      <c r="M41" s="16">
        <v>4860</v>
      </c>
      <c r="N41" s="16">
        <v>0</v>
      </c>
      <c r="O41" s="16">
        <v>0</v>
      </c>
      <c r="P41" s="16">
        <v>386420</v>
      </c>
      <c r="Q41" s="14" t="s">
        <v>63</v>
      </c>
      <c r="R41" s="14" t="s">
        <v>63</v>
      </c>
      <c r="S41" s="17">
        <f t="shared" si="2"/>
        <v>386420</v>
      </c>
    </row>
    <row r="42" spans="2:19" ht="30" x14ac:dyDescent="0.25">
      <c r="B42" s="11" t="s">
        <v>135</v>
      </c>
      <c r="C42" s="12" t="s">
        <v>136</v>
      </c>
      <c r="D42" s="13" t="s">
        <v>21</v>
      </c>
      <c r="E42" s="11" t="s">
        <v>26</v>
      </c>
      <c r="F42" s="11" t="s">
        <v>27</v>
      </c>
      <c r="G42" s="14" t="s">
        <v>48</v>
      </c>
      <c r="H42" s="11" t="s">
        <v>49</v>
      </c>
      <c r="I42" s="15">
        <v>45358.848171296297</v>
      </c>
      <c r="J42" s="15">
        <v>45358.852962962963</v>
      </c>
      <c r="K42" s="16">
        <v>152852</v>
      </c>
      <c r="L42" s="16">
        <v>0</v>
      </c>
      <c r="M42" s="16">
        <v>4860</v>
      </c>
      <c r="N42" s="16">
        <v>0</v>
      </c>
      <c r="O42" s="16">
        <v>0</v>
      </c>
      <c r="P42" s="16">
        <v>157712</v>
      </c>
      <c r="Q42" s="14" t="s">
        <v>63</v>
      </c>
      <c r="R42" s="14" t="s">
        <v>63</v>
      </c>
      <c r="S42" s="17">
        <f t="shared" si="2"/>
        <v>157712</v>
      </c>
    </row>
    <row r="43" spans="2:19" ht="30" x14ac:dyDescent="0.25">
      <c r="B43" s="11" t="s">
        <v>137</v>
      </c>
      <c r="C43" s="12" t="s">
        <v>138</v>
      </c>
      <c r="D43" s="13" t="s">
        <v>21</v>
      </c>
      <c r="E43" s="11" t="s">
        <v>26</v>
      </c>
      <c r="F43" s="11" t="s">
        <v>27</v>
      </c>
      <c r="G43" s="14" t="s">
        <v>48</v>
      </c>
      <c r="H43" s="11" t="s">
        <v>49</v>
      </c>
      <c r="I43" s="15">
        <v>45358.798819444448</v>
      </c>
      <c r="J43" s="15">
        <v>45358.800902777781</v>
      </c>
      <c r="K43" s="16">
        <v>226352</v>
      </c>
      <c r="L43" s="16">
        <v>0</v>
      </c>
      <c r="M43" s="16">
        <v>4860</v>
      </c>
      <c r="N43" s="16">
        <v>0</v>
      </c>
      <c r="O43" s="16">
        <v>0</v>
      </c>
      <c r="P43" s="16">
        <v>231212</v>
      </c>
      <c r="Q43" s="14" t="s">
        <v>63</v>
      </c>
      <c r="R43" s="14" t="s">
        <v>63</v>
      </c>
      <c r="S43" s="17">
        <f t="shared" si="2"/>
        <v>231212</v>
      </c>
    </row>
    <row r="44" spans="2:19" ht="30" x14ac:dyDescent="0.25">
      <c r="B44" s="11" t="s">
        <v>139</v>
      </c>
      <c r="C44" s="12" t="s">
        <v>140</v>
      </c>
      <c r="D44" s="13" t="s">
        <v>21</v>
      </c>
      <c r="E44" s="11" t="s">
        <v>26</v>
      </c>
      <c r="F44" s="11" t="s">
        <v>27</v>
      </c>
      <c r="G44" s="14" t="s">
        <v>48</v>
      </c>
      <c r="H44" s="11" t="s">
        <v>49</v>
      </c>
      <c r="I44" s="15">
        <v>45358.785775462966</v>
      </c>
      <c r="J44" s="15">
        <v>45358.788888888892</v>
      </c>
      <c r="K44" s="16">
        <v>394352</v>
      </c>
      <c r="L44" s="16">
        <v>0</v>
      </c>
      <c r="M44" s="16">
        <v>4860</v>
      </c>
      <c r="N44" s="16">
        <v>0</v>
      </c>
      <c r="O44" s="16">
        <v>0</v>
      </c>
      <c r="P44" s="16">
        <v>399212</v>
      </c>
      <c r="Q44" s="14" t="s">
        <v>63</v>
      </c>
      <c r="R44" s="14" t="s">
        <v>63</v>
      </c>
      <c r="S44" s="17">
        <f t="shared" si="2"/>
        <v>399212</v>
      </c>
    </row>
    <row r="45" spans="2:19" ht="30" x14ac:dyDescent="0.25">
      <c r="B45" s="11" t="s">
        <v>141</v>
      </c>
      <c r="C45" s="12" t="s">
        <v>142</v>
      </c>
      <c r="D45" s="13" t="s">
        <v>21</v>
      </c>
      <c r="E45" s="11" t="s">
        <v>26</v>
      </c>
      <c r="F45" s="11" t="s">
        <v>27</v>
      </c>
      <c r="G45" s="14" t="s">
        <v>48</v>
      </c>
      <c r="H45" s="11" t="s">
        <v>49</v>
      </c>
      <c r="I45" s="15">
        <v>45358.753842592596</v>
      </c>
      <c r="J45" s="15">
        <v>45358.756342592591</v>
      </c>
      <c r="K45" s="16">
        <v>436698</v>
      </c>
      <c r="L45" s="16">
        <v>0</v>
      </c>
      <c r="M45" s="16">
        <v>4860</v>
      </c>
      <c r="N45" s="16">
        <v>0</v>
      </c>
      <c r="O45" s="16">
        <v>0</v>
      </c>
      <c r="P45" s="16">
        <v>441558</v>
      </c>
      <c r="Q45" s="14" t="s">
        <v>63</v>
      </c>
      <c r="R45" s="14" t="s">
        <v>63</v>
      </c>
      <c r="S45" s="17">
        <f t="shared" si="2"/>
        <v>441558</v>
      </c>
    </row>
    <row r="46" spans="2:19" ht="30" x14ac:dyDescent="0.25">
      <c r="B46" s="11" t="s">
        <v>143</v>
      </c>
      <c r="C46" s="12" t="s">
        <v>144</v>
      </c>
      <c r="D46" s="13" t="s">
        <v>21</v>
      </c>
      <c r="E46" s="11" t="s">
        <v>26</v>
      </c>
      <c r="F46" s="11" t="s">
        <v>27</v>
      </c>
      <c r="G46" s="14" t="s">
        <v>48</v>
      </c>
      <c r="H46" s="11" t="s">
        <v>49</v>
      </c>
      <c r="I46" s="15">
        <v>45358.711458333331</v>
      </c>
      <c r="J46" s="15">
        <v>45358.719409722224</v>
      </c>
      <c r="K46" s="16">
        <v>402629</v>
      </c>
      <c r="L46" s="16">
        <v>0</v>
      </c>
      <c r="M46" s="16">
        <v>4860</v>
      </c>
      <c r="N46" s="16">
        <v>0</v>
      </c>
      <c r="O46" s="16">
        <v>0</v>
      </c>
      <c r="P46" s="16">
        <v>407489</v>
      </c>
      <c r="Q46" s="14" t="s">
        <v>63</v>
      </c>
      <c r="R46" s="14" t="s">
        <v>63</v>
      </c>
      <c r="S46" s="17">
        <f t="shared" si="2"/>
        <v>407489</v>
      </c>
    </row>
    <row r="47" spans="2:19" ht="30" x14ac:dyDescent="0.25">
      <c r="B47" s="11" t="s">
        <v>145</v>
      </c>
      <c r="C47" s="12" t="s">
        <v>146</v>
      </c>
      <c r="D47" s="13" t="s">
        <v>21</v>
      </c>
      <c r="E47" s="11" t="s">
        <v>26</v>
      </c>
      <c r="F47" s="11" t="s">
        <v>27</v>
      </c>
      <c r="G47" s="14" t="s">
        <v>48</v>
      </c>
      <c r="H47" s="11" t="s">
        <v>49</v>
      </c>
      <c r="I47" s="15">
        <v>45358.702534722222</v>
      </c>
      <c r="J47" s="15">
        <v>45358.705914351849</v>
      </c>
      <c r="K47" s="16">
        <v>123852</v>
      </c>
      <c r="L47" s="16">
        <v>0</v>
      </c>
      <c r="M47" s="16">
        <v>4860</v>
      </c>
      <c r="N47" s="16">
        <v>0</v>
      </c>
      <c r="O47" s="16">
        <v>0</v>
      </c>
      <c r="P47" s="16">
        <v>128712</v>
      </c>
      <c r="Q47" s="14" t="s">
        <v>63</v>
      </c>
      <c r="R47" s="14" t="s">
        <v>63</v>
      </c>
      <c r="S47" s="17">
        <f t="shared" si="2"/>
        <v>128712</v>
      </c>
    </row>
    <row r="48" spans="2:19" ht="30" x14ac:dyDescent="0.25">
      <c r="B48" s="11" t="s">
        <v>147</v>
      </c>
      <c r="C48" s="12" t="s">
        <v>148</v>
      </c>
      <c r="D48" s="13" t="s">
        <v>23</v>
      </c>
      <c r="E48" s="11" t="s">
        <v>26</v>
      </c>
      <c r="F48" s="11" t="s">
        <v>27</v>
      </c>
      <c r="G48" s="14" t="s">
        <v>149</v>
      </c>
      <c r="H48" s="11" t="s">
        <v>150</v>
      </c>
      <c r="I48" s="15">
        <v>45357.679560185185</v>
      </c>
      <c r="J48" s="15">
        <v>45358.805046296293</v>
      </c>
      <c r="K48" s="16">
        <v>405000</v>
      </c>
      <c r="L48" s="16">
        <v>0</v>
      </c>
      <c r="M48" s="16">
        <v>0</v>
      </c>
      <c r="N48" s="16">
        <v>76950</v>
      </c>
      <c r="O48" s="16">
        <v>0</v>
      </c>
      <c r="P48" s="16">
        <v>481950</v>
      </c>
      <c r="Q48" s="14" t="s">
        <v>63</v>
      </c>
      <c r="R48" s="14" t="s">
        <v>63</v>
      </c>
      <c r="S48" s="17">
        <f t="shared" si="2"/>
        <v>481950</v>
      </c>
    </row>
    <row r="49" spans="2:19" ht="30" x14ac:dyDescent="0.25">
      <c r="B49" s="11" t="s">
        <v>151</v>
      </c>
      <c r="C49" s="12" t="s">
        <v>152</v>
      </c>
      <c r="D49" s="13" t="s">
        <v>17</v>
      </c>
      <c r="E49" s="11" t="s">
        <v>26</v>
      </c>
      <c r="F49" s="11" t="s">
        <v>27</v>
      </c>
      <c r="G49" s="14" t="s">
        <v>153</v>
      </c>
      <c r="H49" s="11" t="s">
        <v>154</v>
      </c>
      <c r="I49" s="15">
        <v>45356.702951388892</v>
      </c>
      <c r="J49" s="15">
        <v>45363.661504629628</v>
      </c>
      <c r="K49" s="16">
        <v>402353</v>
      </c>
      <c r="L49" s="16">
        <v>0</v>
      </c>
      <c r="M49" s="16">
        <v>0</v>
      </c>
      <c r="N49" s="16">
        <v>76447.070000000007</v>
      </c>
      <c r="O49" s="16">
        <v>0</v>
      </c>
      <c r="P49" s="16">
        <v>478800.07</v>
      </c>
      <c r="Q49" s="14" t="s">
        <v>63</v>
      </c>
      <c r="R49" s="14" t="s">
        <v>63</v>
      </c>
      <c r="S49" s="17">
        <f t="shared" si="2"/>
        <v>478800.07</v>
      </c>
    </row>
    <row r="50" spans="2:19" ht="30" x14ac:dyDescent="0.25">
      <c r="B50" s="11" t="s">
        <v>155</v>
      </c>
      <c r="C50" s="12" t="s">
        <v>156</v>
      </c>
      <c r="D50" s="13" t="s">
        <v>0</v>
      </c>
      <c r="E50" s="11" t="s">
        <v>26</v>
      </c>
      <c r="F50" s="11" t="s">
        <v>27</v>
      </c>
      <c r="G50" s="14" t="s">
        <v>157</v>
      </c>
      <c r="H50" s="11" t="s">
        <v>158</v>
      </c>
      <c r="I50" s="15">
        <v>45352.67423611111</v>
      </c>
      <c r="J50" s="15">
        <v>45355.483414351853</v>
      </c>
      <c r="K50" s="16">
        <v>34159500</v>
      </c>
      <c r="L50" s="16">
        <v>0</v>
      </c>
      <c r="M50" s="16">
        <v>0</v>
      </c>
      <c r="N50" s="16">
        <v>6490305</v>
      </c>
      <c r="O50" s="16">
        <v>0</v>
      </c>
      <c r="P50" s="16">
        <v>40649805</v>
      </c>
      <c r="Q50" s="14" t="s">
        <v>63</v>
      </c>
      <c r="R50" s="14" t="s">
        <v>63</v>
      </c>
      <c r="S50" s="17">
        <f t="shared" si="2"/>
        <v>40649805</v>
      </c>
    </row>
    <row r="51" spans="2:19" ht="13.5" thickBot="1" x14ac:dyDescent="0.25">
      <c r="B51" s="6" t="s">
        <v>94</v>
      </c>
      <c r="C51" s="7"/>
      <c r="D51" s="7">
        <f>COUNTA(D26:D50)</f>
        <v>25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7"/>
      <c r="R51" s="7"/>
      <c r="S51" s="9">
        <f>SUM(S26:S50)</f>
        <v>55246277.790600002</v>
      </c>
    </row>
    <row r="52" spans="2:19" ht="30" x14ac:dyDescent="0.25">
      <c r="B52" s="11" t="s">
        <v>160</v>
      </c>
      <c r="C52" s="12" t="s">
        <v>161</v>
      </c>
      <c r="D52" s="13" t="s">
        <v>23</v>
      </c>
      <c r="E52" s="11" t="s">
        <v>26</v>
      </c>
      <c r="F52" s="11" t="s">
        <v>27</v>
      </c>
      <c r="G52" s="14" t="s">
        <v>162</v>
      </c>
      <c r="H52" s="11" t="s">
        <v>163</v>
      </c>
      <c r="I52" s="15">
        <v>45405.699826388889</v>
      </c>
      <c r="J52" s="15">
        <v>45406.422627314816</v>
      </c>
      <c r="K52" s="16">
        <v>1550000</v>
      </c>
      <c r="L52" s="16">
        <v>0</v>
      </c>
      <c r="M52" s="16">
        <v>0</v>
      </c>
      <c r="N52" s="16">
        <v>294500</v>
      </c>
      <c r="O52" s="16">
        <v>0</v>
      </c>
      <c r="P52" s="16">
        <v>1844500</v>
      </c>
      <c r="Q52" s="14" t="s">
        <v>63</v>
      </c>
      <c r="R52" s="14" t="s">
        <v>63</v>
      </c>
      <c r="S52" s="17">
        <f>+P52</f>
        <v>1844500</v>
      </c>
    </row>
    <row r="53" spans="2:19" ht="30" x14ac:dyDescent="0.25">
      <c r="B53" s="11" t="s">
        <v>164</v>
      </c>
      <c r="C53" s="12" t="s">
        <v>165</v>
      </c>
      <c r="D53" s="13" t="s">
        <v>21</v>
      </c>
      <c r="E53" s="11" t="s">
        <v>26</v>
      </c>
      <c r="F53" s="11" t="s">
        <v>27</v>
      </c>
      <c r="G53" s="14" t="s">
        <v>48</v>
      </c>
      <c r="H53" s="11" t="s">
        <v>49</v>
      </c>
      <c r="I53" s="15">
        <v>45404.523796296293</v>
      </c>
      <c r="J53" s="15">
        <v>45404.617627314816</v>
      </c>
      <c r="K53" s="16">
        <v>11226</v>
      </c>
      <c r="L53" s="16">
        <v>0</v>
      </c>
      <c r="M53" s="16">
        <v>0</v>
      </c>
      <c r="N53" s="16">
        <v>0</v>
      </c>
      <c r="O53" s="16">
        <v>0</v>
      </c>
      <c r="P53" s="16">
        <v>11226</v>
      </c>
      <c r="Q53" s="14" t="s">
        <v>63</v>
      </c>
      <c r="R53" s="14" t="s">
        <v>63</v>
      </c>
      <c r="S53" s="17">
        <f t="shared" ref="S53:S66" si="3">+P53</f>
        <v>11226</v>
      </c>
    </row>
    <row r="54" spans="2:19" ht="30" x14ac:dyDescent="0.25">
      <c r="B54" s="11" t="s">
        <v>166</v>
      </c>
      <c r="C54" s="12" t="s">
        <v>167</v>
      </c>
      <c r="D54" s="13" t="s">
        <v>21</v>
      </c>
      <c r="E54" s="11" t="s">
        <v>26</v>
      </c>
      <c r="F54" s="11" t="s">
        <v>27</v>
      </c>
      <c r="G54" s="14" t="s">
        <v>48</v>
      </c>
      <c r="H54" s="11" t="s">
        <v>49</v>
      </c>
      <c r="I54" s="15">
        <v>45404.523796296293</v>
      </c>
      <c r="J54" s="15">
        <v>45404.61755787037</v>
      </c>
      <c r="K54" s="16">
        <v>555355</v>
      </c>
      <c r="L54" s="16">
        <v>0</v>
      </c>
      <c r="M54" s="16">
        <v>4860</v>
      </c>
      <c r="N54" s="16">
        <v>0</v>
      </c>
      <c r="O54" s="16">
        <v>0</v>
      </c>
      <c r="P54" s="16">
        <v>560215</v>
      </c>
      <c r="Q54" s="14" t="s">
        <v>63</v>
      </c>
      <c r="R54" s="14" t="s">
        <v>63</v>
      </c>
      <c r="S54" s="17">
        <f t="shared" si="3"/>
        <v>560215</v>
      </c>
    </row>
    <row r="55" spans="2:19" ht="30" x14ac:dyDescent="0.25">
      <c r="B55" s="11" t="s">
        <v>168</v>
      </c>
      <c r="C55" s="12" t="s">
        <v>169</v>
      </c>
      <c r="D55" s="13" t="s">
        <v>23</v>
      </c>
      <c r="E55" s="11" t="s">
        <v>26</v>
      </c>
      <c r="F55" s="11" t="s">
        <v>27</v>
      </c>
      <c r="G55" s="14" t="s">
        <v>170</v>
      </c>
      <c r="H55" s="11" t="s">
        <v>171</v>
      </c>
      <c r="I55" s="15">
        <v>45399.663518518515</v>
      </c>
      <c r="J55" s="15">
        <v>45400.639166666668</v>
      </c>
      <c r="K55" s="16">
        <v>216000</v>
      </c>
      <c r="L55" s="16">
        <v>0</v>
      </c>
      <c r="M55" s="16">
        <v>0</v>
      </c>
      <c r="N55" s="16">
        <v>41040</v>
      </c>
      <c r="O55" s="16">
        <v>0</v>
      </c>
      <c r="P55" s="16">
        <v>257040</v>
      </c>
      <c r="Q55" s="14" t="s">
        <v>63</v>
      </c>
      <c r="R55" s="14" t="s">
        <v>63</v>
      </c>
      <c r="S55" s="17">
        <f t="shared" si="3"/>
        <v>257040</v>
      </c>
    </row>
    <row r="56" spans="2:19" ht="30" x14ac:dyDescent="0.25">
      <c r="B56" s="11" t="s">
        <v>172</v>
      </c>
      <c r="C56" s="12" t="s">
        <v>173</v>
      </c>
      <c r="D56" s="13" t="s">
        <v>21</v>
      </c>
      <c r="E56" s="11" t="s">
        <v>26</v>
      </c>
      <c r="F56" s="11" t="s">
        <v>27</v>
      </c>
      <c r="G56" s="14" t="s">
        <v>48</v>
      </c>
      <c r="H56" s="11" t="s">
        <v>49</v>
      </c>
      <c r="I56" s="15">
        <v>45398.790243055555</v>
      </c>
      <c r="J56" s="15">
        <v>45398.791805555556</v>
      </c>
      <c r="K56" s="16">
        <v>188075</v>
      </c>
      <c r="L56" s="16">
        <v>0</v>
      </c>
      <c r="M56" s="16">
        <v>4860</v>
      </c>
      <c r="N56" s="16">
        <v>0</v>
      </c>
      <c r="O56" s="16">
        <v>0</v>
      </c>
      <c r="P56" s="16">
        <v>192935</v>
      </c>
      <c r="Q56" s="14" t="s">
        <v>63</v>
      </c>
      <c r="R56" s="14" t="s">
        <v>63</v>
      </c>
      <c r="S56" s="17">
        <f t="shared" si="3"/>
        <v>192935</v>
      </c>
    </row>
    <row r="57" spans="2:19" ht="30" x14ac:dyDescent="0.25">
      <c r="B57" s="11" t="s">
        <v>174</v>
      </c>
      <c r="C57" s="12" t="s">
        <v>175</v>
      </c>
      <c r="D57" s="13" t="s">
        <v>21</v>
      </c>
      <c r="E57" s="11" t="s">
        <v>26</v>
      </c>
      <c r="F57" s="11" t="s">
        <v>27</v>
      </c>
      <c r="G57" s="14" t="s">
        <v>48</v>
      </c>
      <c r="H57" s="11" t="s">
        <v>49</v>
      </c>
      <c r="I57" s="15">
        <v>45398.562013888892</v>
      </c>
      <c r="J57" s="15">
        <v>45398.616377314815</v>
      </c>
      <c r="K57" s="16">
        <v>275321</v>
      </c>
      <c r="L57" s="16">
        <v>0</v>
      </c>
      <c r="M57" s="16">
        <v>4860</v>
      </c>
      <c r="N57" s="16">
        <v>0</v>
      </c>
      <c r="O57" s="16">
        <v>0</v>
      </c>
      <c r="P57" s="16">
        <v>280181</v>
      </c>
      <c r="Q57" s="14" t="s">
        <v>63</v>
      </c>
      <c r="R57" s="14" t="s">
        <v>63</v>
      </c>
      <c r="S57" s="17">
        <f t="shared" si="3"/>
        <v>280181</v>
      </c>
    </row>
    <row r="58" spans="2:19" ht="30" x14ac:dyDescent="0.25">
      <c r="B58" s="11" t="s">
        <v>176</v>
      </c>
      <c r="C58" s="12" t="s">
        <v>177</v>
      </c>
      <c r="D58" s="13" t="s">
        <v>21</v>
      </c>
      <c r="E58" s="11" t="s">
        <v>26</v>
      </c>
      <c r="F58" s="11" t="s">
        <v>27</v>
      </c>
      <c r="G58" s="14" t="s">
        <v>48</v>
      </c>
      <c r="H58" s="11" t="s">
        <v>49</v>
      </c>
      <c r="I58" s="15">
        <v>45398.455335648148</v>
      </c>
      <c r="J58" s="15">
        <v>45398.614050925928</v>
      </c>
      <c r="K58" s="16">
        <v>266873</v>
      </c>
      <c r="L58" s="16">
        <v>0</v>
      </c>
      <c r="M58" s="16">
        <v>4860</v>
      </c>
      <c r="N58" s="16">
        <v>0</v>
      </c>
      <c r="O58" s="16">
        <v>0</v>
      </c>
      <c r="P58" s="16">
        <v>271733</v>
      </c>
      <c r="Q58" s="14" t="s">
        <v>63</v>
      </c>
      <c r="R58" s="14" t="s">
        <v>63</v>
      </c>
      <c r="S58" s="17">
        <f t="shared" si="3"/>
        <v>271733</v>
      </c>
    </row>
    <row r="59" spans="2:19" ht="30" x14ac:dyDescent="0.25">
      <c r="B59" s="11" t="s">
        <v>178</v>
      </c>
      <c r="C59" s="12" t="s">
        <v>179</v>
      </c>
      <c r="D59" s="13" t="s">
        <v>23</v>
      </c>
      <c r="E59" s="11" t="s">
        <v>26</v>
      </c>
      <c r="F59" s="11" t="s">
        <v>27</v>
      </c>
      <c r="G59" s="14" t="s">
        <v>92</v>
      </c>
      <c r="H59" s="11" t="s">
        <v>93</v>
      </c>
      <c r="I59" s="15">
        <v>45393.531342592592</v>
      </c>
      <c r="J59" s="15">
        <v>45393.544409722221</v>
      </c>
      <c r="K59" s="16">
        <v>1504193</v>
      </c>
      <c r="L59" s="16">
        <v>0</v>
      </c>
      <c r="M59" s="16">
        <v>0</v>
      </c>
      <c r="N59" s="16">
        <v>285796.67</v>
      </c>
      <c r="O59" s="16">
        <v>0</v>
      </c>
      <c r="P59" s="16">
        <v>1789989.67</v>
      </c>
      <c r="Q59" s="14" t="s">
        <v>63</v>
      </c>
      <c r="R59" s="14" t="s">
        <v>63</v>
      </c>
      <c r="S59" s="17">
        <f t="shared" si="3"/>
        <v>1789989.67</v>
      </c>
    </row>
    <row r="60" spans="2:19" ht="30" x14ac:dyDescent="0.25">
      <c r="B60" s="11" t="s">
        <v>180</v>
      </c>
      <c r="C60" s="12" t="s">
        <v>181</v>
      </c>
      <c r="D60" s="13" t="s">
        <v>0</v>
      </c>
      <c r="E60" s="11" t="s">
        <v>26</v>
      </c>
      <c r="F60" s="11" t="s">
        <v>27</v>
      </c>
      <c r="G60" s="14" t="s">
        <v>182</v>
      </c>
      <c r="H60" s="11" t="s">
        <v>183</v>
      </c>
      <c r="I60" s="15">
        <v>45390.768055555556</v>
      </c>
      <c r="J60" s="15">
        <v>45391.514780092592</v>
      </c>
      <c r="K60" s="16">
        <v>2751807</v>
      </c>
      <c r="L60" s="16">
        <v>0</v>
      </c>
      <c r="M60" s="16">
        <v>0</v>
      </c>
      <c r="N60" s="16">
        <v>522843.33</v>
      </c>
      <c r="O60" s="16">
        <v>0</v>
      </c>
      <c r="P60" s="16">
        <v>3274650.33</v>
      </c>
      <c r="Q60" s="14" t="s">
        <v>63</v>
      </c>
      <c r="R60" s="14" t="s">
        <v>63</v>
      </c>
      <c r="S60" s="17">
        <f t="shared" si="3"/>
        <v>3274650.33</v>
      </c>
    </row>
    <row r="61" spans="2:19" ht="30" x14ac:dyDescent="0.25">
      <c r="B61" s="11" t="s">
        <v>184</v>
      </c>
      <c r="C61" s="12" t="s">
        <v>185</v>
      </c>
      <c r="D61" s="13" t="s">
        <v>23</v>
      </c>
      <c r="E61" s="11" t="s">
        <v>26</v>
      </c>
      <c r="F61" s="11" t="s">
        <v>27</v>
      </c>
      <c r="G61" s="14" t="s">
        <v>162</v>
      </c>
      <c r="H61" s="11" t="s">
        <v>163</v>
      </c>
      <c r="I61" s="15">
        <v>45390.677534722221</v>
      </c>
      <c r="J61" s="15">
        <v>45391.434537037036</v>
      </c>
      <c r="K61" s="16">
        <v>905500</v>
      </c>
      <c r="L61" s="16">
        <v>0</v>
      </c>
      <c r="M61" s="16">
        <v>0</v>
      </c>
      <c r="N61" s="16">
        <v>172045</v>
      </c>
      <c r="O61" s="16">
        <v>0</v>
      </c>
      <c r="P61" s="16">
        <v>1077545</v>
      </c>
      <c r="Q61" s="14" t="s">
        <v>63</v>
      </c>
      <c r="R61" s="14" t="s">
        <v>63</v>
      </c>
      <c r="S61" s="17">
        <f t="shared" si="3"/>
        <v>1077545</v>
      </c>
    </row>
    <row r="62" spans="2:19" ht="30" x14ac:dyDescent="0.25">
      <c r="B62" s="11" t="s">
        <v>186</v>
      </c>
      <c r="C62" s="12" t="s">
        <v>187</v>
      </c>
      <c r="D62" s="13" t="s">
        <v>23</v>
      </c>
      <c r="E62" s="11" t="s">
        <v>26</v>
      </c>
      <c r="F62" s="11" t="s">
        <v>27</v>
      </c>
      <c r="G62" s="14" t="s">
        <v>188</v>
      </c>
      <c r="H62" s="11" t="s">
        <v>189</v>
      </c>
      <c r="I62" s="15">
        <v>45390.670266203706</v>
      </c>
      <c r="J62" s="15">
        <v>45391.396504629629</v>
      </c>
      <c r="K62" s="16">
        <v>168000</v>
      </c>
      <c r="L62" s="16">
        <v>0</v>
      </c>
      <c r="M62" s="16">
        <v>0</v>
      </c>
      <c r="N62" s="16">
        <v>31920</v>
      </c>
      <c r="O62" s="16">
        <v>0</v>
      </c>
      <c r="P62" s="16">
        <v>199920</v>
      </c>
      <c r="Q62" s="14" t="s">
        <v>63</v>
      </c>
      <c r="R62" s="14" t="s">
        <v>63</v>
      </c>
      <c r="S62" s="17">
        <f t="shared" si="3"/>
        <v>199920</v>
      </c>
    </row>
    <row r="63" spans="2:19" ht="30" x14ac:dyDescent="0.25">
      <c r="B63" s="11" t="s">
        <v>190</v>
      </c>
      <c r="C63" s="12" t="s">
        <v>191</v>
      </c>
      <c r="D63" s="13" t="s">
        <v>0</v>
      </c>
      <c r="E63" s="11" t="s">
        <v>26</v>
      </c>
      <c r="F63" s="11" t="s">
        <v>27</v>
      </c>
      <c r="G63" s="14" t="s">
        <v>192</v>
      </c>
      <c r="H63" s="11" t="s">
        <v>193</v>
      </c>
      <c r="I63" s="15">
        <v>45390.547222222223</v>
      </c>
      <c r="J63" s="15">
        <v>45390.558854166666</v>
      </c>
      <c r="K63" s="16">
        <v>5378113</v>
      </c>
      <c r="L63" s="16">
        <v>0</v>
      </c>
      <c r="M63" s="16">
        <v>0</v>
      </c>
      <c r="N63" s="16">
        <v>1021841.47</v>
      </c>
      <c r="O63" s="16">
        <v>0</v>
      </c>
      <c r="P63" s="16">
        <v>6399954.4699999997</v>
      </c>
      <c r="Q63" s="14" t="s">
        <v>63</v>
      </c>
      <c r="R63" s="14" t="s">
        <v>63</v>
      </c>
      <c r="S63" s="17">
        <f t="shared" si="3"/>
        <v>6399954.4699999997</v>
      </c>
    </row>
    <row r="64" spans="2:19" ht="30" x14ac:dyDescent="0.25">
      <c r="B64" s="11" t="s">
        <v>194</v>
      </c>
      <c r="C64" s="12" t="s">
        <v>195</v>
      </c>
      <c r="D64" s="13" t="s">
        <v>21</v>
      </c>
      <c r="E64" s="11" t="s">
        <v>26</v>
      </c>
      <c r="F64" s="11" t="s">
        <v>27</v>
      </c>
      <c r="G64" s="14" t="s">
        <v>48</v>
      </c>
      <c r="H64" s="11" t="s">
        <v>49</v>
      </c>
      <c r="I64" s="15">
        <v>45390.440532407411</v>
      </c>
      <c r="J64" s="15">
        <v>45390.45144675926</v>
      </c>
      <c r="K64" s="16">
        <v>450560</v>
      </c>
      <c r="L64" s="16">
        <v>0</v>
      </c>
      <c r="M64" s="16">
        <v>4860</v>
      </c>
      <c r="N64" s="16">
        <v>0</v>
      </c>
      <c r="O64" s="16">
        <v>0</v>
      </c>
      <c r="P64" s="16">
        <v>455420</v>
      </c>
      <c r="Q64" s="14" t="s">
        <v>63</v>
      </c>
      <c r="R64" s="14" t="s">
        <v>63</v>
      </c>
      <c r="S64" s="17">
        <f t="shared" si="3"/>
        <v>455420</v>
      </c>
    </row>
    <row r="65" spans="2:19" ht="30" x14ac:dyDescent="0.25">
      <c r="B65" s="11" t="s">
        <v>196</v>
      </c>
      <c r="C65" s="12" t="s">
        <v>197</v>
      </c>
      <c r="D65" s="13" t="s">
        <v>23</v>
      </c>
      <c r="E65" s="11" t="s">
        <v>26</v>
      </c>
      <c r="F65" s="11" t="s">
        <v>27</v>
      </c>
      <c r="G65" s="14" t="s">
        <v>198</v>
      </c>
      <c r="H65" s="11" t="s">
        <v>199</v>
      </c>
      <c r="I65" s="15">
        <v>45387.514722222222</v>
      </c>
      <c r="J65" s="15">
        <v>45391.405636574076</v>
      </c>
      <c r="K65" s="16">
        <v>1583631</v>
      </c>
      <c r="L65" s="16">
        <v>0</v>
      </c>
      <c r="M65" s="16">
        <v>0</v>
      </c>
      <c r="N65" s="16">
        <v>300889.89</v>
      </c>
      <c r="O65" s="16">
        <v>0</v>
      </c>
      <c r="P65" s="16">
        <v>1884520.89</v>
      </c>
      <c r="Q65" s="14" t="s">
        <v>63</v>
      </c>
      <c r="R65" s="14" t="s">
        <v>63</v>
      </c>
      <c r="S65" s="17">
        <f t="shared" si="3"/>
        <v>1884520.89</v>
      </c>
    </row>
    <row r="66" spans="2:19" ht="30" x14ac:dyDescent="0.25">
      <c r="B66" s="11" t="s">
        <v>200</v>
      </c>
      <c r="C66" s="12" t="s">
        <v>201</v>
      </c>
      <c r="D66" s="13" t="s">
        <v>23</v>
      </c>
      <c r="E66" s="11" t="s">
        <v>26</v>
      </c>
      <c r="F66" s="11" t="s">
        <v>27</v>
      </c>
      <c r="G66" s="14" t="s">
        <v>202</v>
      </c>
      <c r="H66" s="11" t="s">
        <v>203</v>
      </c>
      <c r="I66" s="15">
        <v>45383.680543981478</v>
      </c>
      <c r="J66" s="15">
        <v>45383.68509259259</v>
      </c>
      <c r="K66" s="16">
        <v>1110000</v>
      </c>
      <c r="L66" s="16">
        <v>0</v>
      </c>
      <c r="M66" s="16">
        <v>0</v>
      </c>
      <c r="N66" s="16">
        <v>210900</v>
      </c>
      <c r="O66" s="16">
        <v>0</v>
      </c>
      <c r="P66" s="16">
        <v>1320900</v>
      </c>
      <c r="Q66" s="14" t="s">
        <v>63</v>
      </c>
      <c r="R66" s="14" t="s">
        <v>63</v>
      </c>
      <c r="S66" s="17">
        <f t="shared" si="3"/>
        <v>1320900</v>
      </c>
    </row>
    <row r="67" spans="2:19" ht="13.5" thickBot="1" x14ac:dyDescent="0.25">
      <c r="B67" s="6" t="s">
        <v>159</v>
      </c>
      <c r="C67" s="7"/>
      <c r="D67" s="7">
        <f>COUNTA(D52:D66)</f>
        <v>15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8"/>
      <c r="Q67" s="7"/>
      <c r="R67" s="7"/>
      <c r="S67" s="9">
        <f>SUM(S52:S66)</f>
        <v>19820730.359999999</v>
      </c>
    </row>
    <row r="68" spans="2:19" ht="30" x14ac:dyDescent="0.25">
      <c r="B68" s="11" t="s">
        <v>378</v>
      </c>
      <c r="C68" s="12" t="s">
        <v>379</v>
      </c>
      <c r="D68" s="13" t="s">
        <v>0</v>
      </c>
      <c r="E68" s="11" t="s">
        <v>26</v>
      </c>
      <c r="F68" s="11" t="s">
        <v>27</v>
      </c>
      <c r="G68" s="14" t="s">
        <v>380</v>
      </c>
      <c r="H68" s="11" t="s">
        <v>381</v>
      </c>
      <c r="I68" s="15">
        <v>45380.443055555559</v>
      </c>
      <c r="J68" s="15">
        <v>45420.415393518517</v>
      </c>
      <c r="K68" s="16">
        <v>2520.1680999999999</v>
      </c>
      <c r="L68" s="16">
        <v>0</v>
      </c>
      <c r="M68" s="16">
        <v>0</v>
      </c>
      <c r="N68" s="16">
        <v>478.83193899999998</v>
      </c>
      <c r="O68" s="16">
        <v>0</v>
      </c>
      <c r="P68" s="16">
        <v>2999.000039</v>
      </c>
      <c r="Q68" s="14" t="s">
        <v>382</v>
      </c>
      <c r="R68" s="23">
        <v>37301.67</v>
      </c>
      <c r="S68" s="17">
        <f>+P68*R68</f>
        <v>111867709.78476512</v>
      </c>
    </row>
    <row r="69" spans="2:19" ht="30" x14ac:dyDescent="0.25">
      <c r="B69" s="11" t="s">
        <v>205</v>
      </c>
      <c r="C69" s="12" t="s">
        <v>206</v>
      </c>
      <c r="D69" s="13" t="s">
        <v>0</v>
      </c>
      <c r="E69" s="11" t="s">
        <v>26</v>
      </c>
      <c r="F69" s="11" t="s">
        <v>27</v>
      </c>
      <c r="G69" s="14" t="s">
        <v>207</v>
      </c>
      <c r="H69" s="11" t="s">
        <v>208</v>
      </c>
      <c r="I69" s="15">
        <v>45439.662511574075</v>
      </c>
      <c r="J69" s="15">
        <v>45439.70144675926</v>
      </c>
      <c r="K69" s="16">
        <v>16500000</v>
      </c>
      <c r="L69" s="16">
        <v>0</v>
      </c>
      <c r="M69" s="16">
        <v>0</v>
      </c>
      <c r="N69" s="16">
        <v>0</v>
      </c>
      <c r="O69" s="16">
        <v>0</v>
      </c>
      <c r="P69" s="16">
        <v>16500000</v>
      </c>
      <c r="Q69" s="14" t="s">
        <v>63</v>
      </c>
      <c r="R69" s="14" t="s">
        <v>63</v>
      </c>
      <c r="S69" s="17">
        <f>+P69</f>
        <v>16500000</v>
      </c>
    </row>
    <row r="70" spans="2:19" ht="30" x14ac:dyDescent="0.25">
      <c r="B70" s="11" t="s">
        <v>374</v>
      </c>
      <c r="C70" s="12" t="s">
        <v>375</v>
      </c>
      <c r="D70" s="13" t="s">
        <v>0</v>
      </c>
      <c r="E70" s="11" t="s">
        <v>26</v>
      </c>
      <c r="F70" s="11" t="s">
        <v>27</v>
      </c>
      <c r="G70" s="14" t="s">
        <v>376</v>
      </c>
      <c r="H70" s="11" t="s">
        <v>377</v>
      </c>
      <c r="I70" s="15">
        <v>45439.404166666667</v>
      </c>
      <c r="J70" s="15">
        <v>45440.381874999999</v>
      </c>
      <c r="K70" s="16">
        <v>5294118</v>
      </c>
      <c r="L70" s="16">
        <v>0</v>
      </c>
      <c r="M70" s="16">
        <v>0</v>
      </c>
      <c r="N70" s="16">
        <v>1005882.42</v>
      </c>
      <c r="O70" s="16">
        <v>0</v>
      </c>
      <c r="P70" s="16">
        <v>6300000.4199999999</v>
      </c>
      <c r="Q70" s="14" t="s">
        <v>63</v>
      </c>
      <c r="R70" s="14" t="s">
        <v>63</v>
      </c>
      <c r="S70" s="17">
        <f>+P70</f>
        <v>6300000.4199999999</v>
      </c>
    </row>
    <row r="71" spans="2:19" ht="30" x14ac:dyDescent="0.25">
      <c r="B71" s="11" t="s">
        <v>209</v>
      </c>
      <c r="C71" s="12" t="s">
        <v>210</v>
      </c>
      <c r="D71" s="13" t="s">
        <v>17</v>
      </c>
      <c r="E71" s="11" t="s">
        <v>26</v>
      </c>
      <c r="F71" s="11" t="s">
        <v>27</v>
      </c>
      <c r="G71" s="14" t="s">
        <v>211</v>
      </c>
      <c r="H71" s="11" t="s">
        <v>212</v>
      </c>
      <c r="I71" s="15">
        <v>45436.744016203702</v>
      </c>
      <c r="J71" s="15">
        <v>45436.757754629631</v>
      </c>
      <c r="K71" s="16">
        <v>1680672</v>
      </c>
      <c r="L71" s="16">
        <v>0</v>
      </c>
      <c r="M71" s="16">
        <v>0</v>
      </c>
      <c r="N71" s="16">
        <v>319327.68</v>
      </c>
      <c r="O71" s="16">
        <v>0</v>
      </c>
      <c r="P71" s="16">
        <v>1999999.68</v>
      </c>
      <c r="Q71" s="14" t="s">
        <v>63</v>
      </c>
      <c r="R71" s="14" t="s">
        <v>63</v>
      </c>
      <c r="S71" s="17">
        <f t="shared" ref="S71:S81" si="4">+P71</f>
        <v>1999999.68</v>
      </c>
    </row>
    <row r="72" spans="2:19" ht="30" x14ac:dyDescent="0.25">
      <c r="B72" s="11" t="s">
        <v>213</v>
      </c>
      <c r="C72" s="12" t="s">
        <v>214</v>
      </c>
      <c r="D72" s="13" t="s">
        <v>23</v>
      </c>
      <c r="E72" s="11" t="s">
        <v>26</v>
      </c>
      <c r="F72" s="11" t="s">
        <v>27</v>
      </c>
      <c r="G72" s="14" t="s">
        <v>215</v>
      </c>
      <c r="H72" s="11" t="s">
        <v>216</v>
      </c>
      <c r="I72" s="15">
        <v>45434.616932870369</v>
      </c>
      <c r="J72" s="15">
        <v>45435.542326388888</v>
      </c>
      <c r="K72" s="16">
        <v>974400</v>
      </c>
      <c r="L72" s="16">
        <v>0</v>
      </c>
      <c r="M72" s="16">
        <v>0</v>
      </c>
      <c r="N72" s="16">
        <v>185136</v>
      </c>
      <c r="O72" s="16">
        <v>0</v>
      </c>
      <c r="P72" s="16">
        <v>1159536</v>
      </c>
      <c r="Q72" s="14" t="s">
        <v>63</v>
      </c>
      <c r="R72" s="14" t="s">
        <v>63</v>
      </c>
      <c r="S72" s="17">
        <f t="shared" si="4"/>
        <v>1159536</v>
      </c>
    </row>
    <row r="73" spans="2:19" ht="30" x14ac:dyDescent="0.25">
      <c r="B73" s="11" t="s">
        <v>217</v>
      </c>
      <c r="C73" s="12" t="s">
        <v>218</v>
      </c>
      <c r="D73" s="13" t="s">
        <v>0</v>
      </c>
      <c r="E73" s="11" t="s">
        <v>26</v>
      </c>
      <c r="F73" s="11" t="s">
        <v>27</v>
      </c>
      <c r="G73" s="14" t="s">
        <v>219</v>
      </c>
      <c r="H73" s="11" t="s">
        <v>220</v>
      </c>
      <c r="I73" s="15">
        <v>45432.651400462964</v>
      </c>
      <c r="J73" s="15">
        <v>45432.670960648145</v>
      </c>
      <c r="K73" s="16">
        <v>12058823</v>
      </c>
      <c r="L73" s="16">
        <v>0</v>
      </c>
      <c r="M73" s="16">
        <v>0</v>
      </c>
      <c r="N73" s="16">
        <v>2291176.37</v>
      </c>
      <c r="O73" s="16">
        <v>0</v>
      </c>
      <c r="P73" s="16">
        <v>14349999.369999999</v>
      </c>
      <c r="Q73" s="14" t="s">
        <v>63</v>
      </c>
      <c r="R73" s="14" t="s">
        <v>63</v>
      </c>
      <c r="S73" s="17">
        <f t="shared" si="4"/>
        <v>14349999.369999999</v>
      </c>
    </row>
    <row r="74" spans="2:19" ht="30" x14ac:dyDescent="0.25">
      <c r="B74" s="11" t="s">
        <v>221</v>
      </c>
      <c r="C74" s="12" t="s">
        <v>222</v>
      </c>
      <c r="D74" s="13" t="s">
        <v>0</v>
      </c>
      <c r="E74" s="11" t="s">
        <v>26</v>
      </c>
      <c r="F74" s="11" t="s">
        <v>27</v>
      </c>
      <c r="G74" s="14" t="s">
        <v>223</v>
      </c>
      <c r="H74" s="11" t="s">
        <v>224</v>
      </c>
      <c r="I74" s="15">
        <v>45429.423101851855</v>
      </c>
      <c r="J74" s="15">
        <v>45429.482766203706</v>
      </c>
      <c r="K74" s="16">
        <v>790250.00089999998</v>
      </c>
      <c r="L74" s="16">
        <v>0</v>
      </c>
      <c r="M74" s="16">
        <v>0</v>
      </c>
      <c r="N74" s="16">
        <v>150147.50017099999</v>
      </c>
      <c r="O74" s="16">
        <v>0</v>
      </c>
      <c r="P74" s="16">
        <v>940397.50107100001</v>
      </c>
      <c r="Q74" s="14" t="s">
        <v>63</v>
      </c>
      <c r="R74" s="14" t="s">
        <v>63</v>
      </c>
      <c r="S74" s="17">
        <f t="shared" si="4"/>
        <v>940397.50107100001</v>
      </c>
    </row>
    <row r="75" spans="2:19" ht="30" x14ac:dyDescent="0.25">
      <c r="B75" s="11" t="s">
        <v>225</v>
      </c>
      <c r="C75" s="12" t="s">
        <v>226</v>
      </c>
      <c r="D75" s="13" t="s">
        <v>23</v>
      </c>
      <c r="E75" s="11" t="s">
        <v>26</v>
      </c>
      <c r="F75" s="11" t="s">
        <v>27</v>
      </c>
      <c r="G75" s="14" t="s">
        <v>227</v>
      </c>
      <c r="H75" s="11" t="s">
        <v>228</v>
      </c>
      <c r="I75" s="15">
        <v>45428.535104166665</v>
      </c>
      <c r="J75" s="15">
        <v>45428.658310185187</v>
      </c>
      <c r="K75" s="16">
        <v>909000</v>
      </c>
      <c r="L75" s="16">
        <v>0</v>
      </c>
      <c r="M75" s="16">
        <v>0</v>
      </c>
      <c r="N75" s="16">
        <v>172710</v>
      </c>
      <c r="O75" s="16">
        <v>0</v>
      </c>
      <c r="P75" s="16">
        <v>1081710</v>
      </c>
      <c r="Q75" s="14" t="s">
        <v>63</v>
      </c>
      <c r="R75" s="14" t="s">
        <v>63</v>
      </c>
      <c r="S75" s="17">
        <f t="shared" si="4"/>
        <v>1081710</v>
      </c>
    </row>
    <row r="76" spans="2:19" ht="30" x14ac:dyDescent="0.25">
      <c r="B76" s="11" t="s">
        <v>229</v>
      </c>
      <c r="C76" s="12" t="s">
        <v>230</v>
      </c>
      <c r="D76" s="13" t="s">
        <v>23</v>
      </c>
      <c r="E76" s="11" t="s">
        <v>26</v>
      </c>
      <c r="F76" s="11" t="s">
        <v>27</v>
      </c>
      <c r="G76" s="14" t="s">
        <v>231</v>
      </c>
      <c r="H76" s="11" t="s">
        <v>232</v>
      </c>
      <c r="I76" s="15">
        <v>45420.769479166665</v>
      </c>
      <c r="J76" s="15">
        <v>45425.516412037039</v>
      </c>
      <c r="K76" s="16">
        <v>424583</v>
      </c>
      <c r="L76" s="16">
        <v>0</v>
      </c>
      <c r="M76" s="16">
        <v>0</v>
      </c>
      <c r="N76" s="16">
        <v>80670.77</v>
      </c>
      <c r="O76" s="16">
        <v>0</v>
      </c>
      <c r="P76" s="16">
        <v>505253.77</v>
      </c>
      <c r="Q76" s="14" t="s">
        <v>63</v>
      </c>
      <c r="R76" s="14" t="s">
        <v>63</v>
      </c>
      <c r="S76" s="17">
        <f t="shared" si="4"/>
        <v>505253.77</v>
      </c>
    </row>
    <row r="77" spans="2:19" ht="30" x14ac:dyDescent="0.25">
      <c r="B77" s="11" t="s">
        <v>233</v>
      </c>
      <c r="C77" s="12" t="s">
        <v>234</v>
      </c>
      <c r="D77" s="13" t="s">
        <v>23</v>
      </c>
      <c r="E77" s="11" t="s">
        <v>26</v>
      </c>
      <c r="F77" s="11" t="s">
        <v>27</v>
      </c>
      <c r="G77" s="14" t="s">
        <v>235</v>
      </c>
      <c r="H77" s="11" t="s">
        <v>236</v>
      </c>
      <c r="I77" s="15">
        <v>45420.765543981484</v>
      </c>
      <c r="J77" s="15">
        <v>45425.528402777774</v>
      </c>
      <c r="K77" s="16">
        <v>192990</v>
      </c>
      <c r="L77" s="16">
        <v>0</v>
      </c>
      <c r="M77" s="16">
        <v>0</v>
      </c>
      <c r="N77" s="16">
        <v>36668.1</v>
      </c>
      <c r="O77" s="16">
        <v>0</v>
      </c>
      <c r="P77" s="16">
        <v>229658.1</v>
      </c>
      <c r="Q77" s="14" t="s">
        <v>63</v>
      </c>
      <c r="R77" s="14" t="s">
        <v>63</v>
      </c>
      <c r="S77" s="17">
        <f t="shared" si="4"/>
        <v>229658.1</v>
      </c>
    </row>
    <row r="78" spans="2:19" ht="30" x14ac:dyDescent="0.25">
      <c r="B78" s="11" t="s">
        <v>237</v>
      </c>
      <c r="C78" s="12" t="s">
        <v>238</v>
      </c>
      <c r="D78" s="13" t="s">
        <v>21</v>
      </c>
      <c r="E78" s="11" t="s">
        <v>26</v>
      </c>
      <c r="F78" s="11" t="s">
        <v>27</v>
      </c>
      <c r="G78" s="14" t="s">
        <v>48</v>
      </c>
      <c r="H78" s="11" t="s">
        <v>49</v>
      </c>
      <c r="I78" s="15">
        <v>45415.69939814815</v>
      </c>
      <c r="J78" s="15">
        <v>45415.704560185186</v>
      </c>
      <c r="K78" s="16">
        <v>1519609</v>
      </c>
      <c r="L78" s="16">
        <v>0</v>
      </c>
      <c r="M78" s="16">
        <v>4860</v>
      </c>
      <c r="N78" s="16">
        <v>0</v>
      </c>
      <c r="O78" s="16">
        <v>0</v>
      </c>
      <c r="P78" s="16">
        <v>1524469</v>
      </c>
      <c r="Q78" s="14" t="s">
        <v>63</v>
      </c>
      <c r="R78" s="14" t="s">
        <v>63</v>
      </c>
      <c r="S78" s="17">
        <f t="shared" si="4"/>
        <v>1524469</v>
      </c>
    </row>
    <row r="79" spans="2:19" ht="30" x14ac:dyDescent="0.25">
      <c r="B79" s="11" t="s">
        <v>239</v>
      </c>
      <c r="C79" s="12" t="s">
        <v>240</v>
      </c>
      <c r="D79" s="13" t="s">
        <v>21</v>
      </c>
      <c r="E79" s="11" t="s">
        <v>26</v>
      </c>
      <c r="F79" s="11" t="s">
        <v>27</v>
      </c>
      <c r="G79" s="14" t="s">
        <v>48</v>
      </c>
      <c r="H79" s="11" t="s">
        <v>49</v>
      </c>
      <c r="I79" s="15">
        <v>45415.432824074072</v>
      </c>
      <c r="J79" s="15">
        <v>45415.485324074078</v>
      </c>
      <c r="K79" s="16">
        <v>1040064</v>
      </c>
      <c r="L79" s="16">
        <v>0</v>
      </c>
      <c r="M79" s="16">
        <v>4860</v>
      </c>
      <c r="N79" s="16">
        <v>0</v>
      </c>
      <c r="O79" s="16">
        <v>0</v>
      </c>
      <c r="P79" s="16">
        <v>1044924</v>
      </c>
      <c r="Q79" s="14" t="s">
        <v>63</v>
      </c>
      <c r="R79" s="14" t="s">
        <v>63</v>
      </c>
      <c r="S79" s="17">
        <f t="shared" si="4"/>
        <v>1044924</v>
      </c>
    </row>
    <row r="80" spans="2:19" ht="30" x14ac:dyDescent="0.25">
      <c r="B80" s="11" t="s">
        <v>241</v>
      </c>
      <c r="C80" s="12" t="s">
        <v>242</v>
      </c>
      <c r="D80" s="13" t="s">
        <v>21</v>
      </c>
      <c r="E80" s="11" t="s">
        <v>26</v>
      </c>
      <c r="F80" s="11" t="s">
        <v>27</v>
      </c>
      <c r="G80" s="14" t="s">
        <v>48</v>
      </c>
      <c r="H80" s="11" t="s">
        <v>49</v>
      </c>
      <c r="I80" s="15">
        <v>45415.426655092589</v>
      </c>
      <c r="J80" s="15">
        <v>45415.483032407406</v>
      </c>
      <c r="K80" s="16">
        <v>259687</v>
      </c>
      <c r="L80" s="16">
        <v>0</v>
      </c>
      <c r="M80" s="16">
        <v>4860</v>
      </c>
      <c r="N80" s="16">
        <v>0</v>
      </c>
      <c r="O80" s="16">
        <v>0</v>
      </c>
      <c r="P80" s="16">
        <v>264547</v>
      </c>
      <c r="Q80" s="14" t="s">
        <v>63</v>
      </c>
      <c r="R80" s="14" t="s">
        <v>63</v>
      </c>
      <c r="S80" s="17">
        <f t="shared" si="4"/>
        <v>264547</v>
      </c>
    </row>
    <row r="81" spans="2:19" ht="30" x14ac:dyDescent="0.25">
      <c r="B81" s="11" t="s">
        <v>243</v>
      </c>
      <c r="C81" s="12" t="s">
        <v>244</v>
      </c>
      <c r="D81" s="13" t="s">
        <v>21</v>
      </c>
      <c r="E81" s="11" t="s">
        <v>26</v>
      </c>
      <c r="F81" s="11" t="s">
        <v>27</v>
      </c>
      <c r="G81" s="14" t="s">
        <v>48</v>
      </c>
      <c r="H81" s="11" t="s">
        <v>49</v>
      </c>
      <c r="I81" s="15">
        <v>45415.42255787037</v>
      </c>
      <c r="J81" s="15">
        <v>45415.480243055557</v>
      </c>
      <c r="K81" s="16">
        <v>964978</v>
      </c>
      <c r="L81" s="16">
        <v>0</v>
      </c>
      <c r="M81" s="16">
        <v>4860</v>
      </c>
      <c r="N81" s="16">
        <v>0</v>
      </c>
      <c r="O81" s="16">
        <v>0</v>
      </c>
      <c r="P81" s="16">
        <v>969838</v>
      </c>
      <c r="Q81" s="14" t="s">
        <v>63</v>
      </c>
      <c r="R81" s="14" t="s">
        <v>63</v>
      </c>
      <c r="S81" s="17">
        <f t="shared" si="4"/>
        <v>969838</v>
      </c>
    </row>
    <row r="82" spans="2:19" ht="13.5" thickBot="1" x14ac:dyDescent="0.25">
      <c r="B82" s="6" t="s">
        <v>204</v>
      </c>
      <c r="C82" s="7"/>
      <c r="D82" s="7">
        <f>COUNTA(D68:D81)</f>
        <v>14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8"/>
      <c r="Q82" s="7"/>
      <c r="R82" s="7"/>
      <c r="S82" s="9">
        <f>SUM(S68:S81)</f>
        <v>158738042.62583613</v>
      </c>
    </row>
    <row r="83" spans="2:19" ht="30" x14ac:dyDescent="0.25">
      <c r="B83" s="11" t="s">
        <v>245</v>
      </c>
      <c r="C83" s="12" t="s">
        <v>246</v>
      </c>
      <c r="D83" s="13" t="s">
        <v>21</v>
      </c>
      <c r="E83" s="11" t="s">
        <v>26</v>
      </c>
      <c r="F83" s="11" t="s">
        <v>27</v>
      </c>
      <c r="G83" s="14" t="s">
        <v>48</v>
      </c>
      <c r="H83" s="11" t="s">
        <v>49</v>
      </c>
      <c r="I83" s="15">
        <v>45471.47960648148</v>
      </c>
      <c r="J83" s="15">
        <v>45471.486562500002</v>
      </c>
      <c r="K83" s="16">
        <v>158571</v>
      </c>
      <c r="L83" s="16">
        <v>0</v>
      </c>
      <c r="M83" s="16">
        <v>4860</v>
      </c>
      <c r="N83" s="16">
        <v>0</v>
      </c>
      <c r="O83" s="16">
        <v>0</v>
      </c>
      <c r="P83" s="16">
        <v>163431</v>
      </c>
      <c r="Q83" s="14" t="s">
        <v>63</v>
      </c>
      <c r="R83" s="14" t="s">
        <v>63</v>
      </c>
      <c r="S83" s="17">
        <f>+P83</f>
        <v>163431</v>
      </c>
    </row>
    <row r="84" spans="2:19" ht="30" x14ac:dyDescent="0.25">
      <c r="B84" s="11" t="s">
        <v>247</v>
      </c>
      <c r="C84" s="12" t="s">
        <v>248</v>
      </c>
      <c r="D84" s="13" t="s">
        <v>21</v>
      </c>
      <c r="E84" s="11" t="s">
        <v>26</v>
      </c>
      <c r="F84" s="11" t="s">
        <v>27</v>
      </c>
      <c r="G84" s="14" t="s">
        <v>48</v>
      </c>
      <c r="H84" s="11" t="s">
        <v>49</v>
      </c>
      <c r="I84" s="15">
        <v>45471.36314814815</v>
      </c>
      <c r="J84" s="15">
        <v>45471.365740740737</v>
      </c>
      <c r="K84" s="16">
        <v>146571</v>
      </c>
      <c r="L84" s="16">
        <v>0</v>
      </c>
      <c r="M84" s="16">
        <v>4860</v>
      </c>
      <c r="N84" s="16">
        <v>0</v>
      </c>
      <c r="O84" s="16">
        <v>0</v>
      </c>
      <c r="P84" s="16">
        <v>151431</v>
      </c>
      <c r="Q84" s="14" t="s">
        <v>63</v>
      </c>
      <c r="R84" s="14" t="s">
        <v>63</v>
      </c>
      <c r="S84" s="17">
        <f t="shared" ref="S84:S95" si="5">+P84</f>
        <v>151431</v>
      </c>
    </row>
    <row r="85" spans="2:19" ht="30" x14ac:dyDescent="0.25">
      <c r="B85" s="11" t="s">
        <v>249</v>
      </c>
      <c r="C85" s="12" t="s">
        <v>250</v>
      </c>
      <c r="D85" s="13" t="s">
        <v>23</v>
      </c>
      <c r="E85" s="11" t="s">
        <v>26</v>
      </c>
      <c r="F85" s="11" t="s">
        <v>27</v>
      </c>
      <c r="G85" s="14" t="s">
        <v>251</v>
      </c>
      <c r="H85" s="11" t="s">
        <v>252</v>
      </c>
      <c r="I85" s="15">
        <v>45469.668773148151</v>
      </c>
      <c r="J85" s="15">
        <v>45469.681608796294</v>
      </c>
      <c r="K85" s="16">
        <v>252000</v>
      </c>
      <c r="L85" s="16">
        <v>0</v>
      </c>
      <c r="M85" s="16">
        <v>0</v>
      </c>
      <c r="N85" s="16">
        <v>47880</v>
      </c>
      <c r="O85" s="16">
        <v>0</v>
      </c>
      <c r="P85" s="16">
        <v>299880</v>
      </c>
      <c r="Q85" s="14" t="s">
        <v>63</v>
      </c>
      <c r="R85" s="14" t="s">
        <v>63</v>
      </c>
      <c r="S85" s="17">
        <f t="shared" si="5"/>
        <v>299880</v>
      </c>
    </row>
    <row r="86" spans="2:19" ht="30" x14ac:dyDescent="0.25">
      <c r="B86" s="11" t="s">
        <v>253</v>
      </c>
      <c r="C86" s="12" t="s">
        <v>254</v>
      </c>
      <c r="D86" s="13" t="s">
        <v>23</v>
      </c>
      <c r="E86" s="11" t="s">
        <v>26</v>
      </c>
      <c r="F86" s="11" t="s">
        <v>27</v>
      </c>
      <c r="G86" s="14" t="s">
        <v>255</v>
      </c>
      <c r="H86" s="11" t="s">
        <v>256</v>
      </c>
      <c r="I86" s="15">
        <v>45468.686064814814</v>
      </c>
      <c r="J86" s="15">
        <v>45468.704074074078</v>
      </c>
      <c r="K86" s="16">
        <v>180000</v>
      </c>
      <c r="L86" s="16">
        <v>0</v>
      </c>
      <c r="M86" s="16">
        <v>0</v>
      </c>
      <c r="N86" s="16">
        <v>34200</v>
      </c>
      <c r="O86" s="16">
        <v>0</v>
      </c>
      <c r="P86" s="16">
        <v>214200</v>
      </c>
      <c r="Q86" s="14" t="s">
        <v>63</v>
      </c>
      <c r="R86" s="14" t="s">
        <v>63</v>
      </c>
      <c r="S86" s="17">
        <f t="shared" si="5"/>
        <v>214200</v>
      </c>
    </row>
    <row r="87" spans="2:19" ht="30" x14ac:dyDescent="0.25">
      <c r="B87" s="11" t="s">
        <v>257</v>
      </c>
      <c r="C87" s="12" t="s">
        <v>258</v>
      </c>
      <c r="D87" s="13" t="s">
        <v>23</v>
      </c>
      <c r="E87" s="11" t="s">
        <v>26</v>
      </c>
      <c r="F87" s="11" t="s">
        <v>27</v>
      </c>
      <c r="G87" s="14" t="s">
        <v>255</v>
      </c>
      <c r="H87" s="11" t="s">
        <v>256</v>
      </c>
      <c r="I87" s="15">
        <v>45468.681134259263</v>
      </c>
      <c r="J87" s="15">
        <v>45468.69568287037</v>
      </c>
      <c r="K87" s="16">
        <v>270000</v>
      </c>
      <c r="L87" s="16">
        <v>0</v>
      </c>
      <c r="M87" s="16">
        <v>0</v>
      </c>
      <c r="N87" s="16">
        <v>51300</v>
      </c>
      <c r="O87" s="16">
        <v>0</v>
      </c>
      <c r="P87" s="16">
        <v>321300</v>
      </c>
      <c r="Q87" s="14" t="s">
        <v>63</v>
      </c>
      <c r="R87" s="14" t="s">
        <v>63</v>
      </c>
      <c r="S87" s="17">
        <f t="shared" si="5"/>
        <v>321300</v>
      </c>
    </row>
    <row r="88" spans="2:19" ht="30" x14ac:dyDescent="0.25">
      <c r="B88" s="11" t="s">
        <v>259</v>
      </c>
      <c r="C88" s="12" t="s">
        <v>260</v>
      </c>
      <c r="D88" s="13" t="s">
        <v>0</v>
      </c>
      <c r="E88" s="11" t="s">
        <v>26</v>
      </c>
      <c r="F88" s="11" t="s">
        <v>27</v>
      </c>
      <c r="G88" s="14" t="s">
        <v>261</v>
      </c>
      <c r="H88" s="11" t="s">
        <v>262</v>
      </c>
      <c r="I88" s="15">
        <v>45468.405555555553</v>
      </c>
      <c r="J88" s="15">
        <v>45468.418449074074</v>
      </c>
      <c r="K88" s="16">
        <v>4319400</v>
      </c>
      <c r="L88" s="16">
        <v>0</v>
      </c>
      <c r="M88" s="16">
        <v>0</v>
      </c>
      <c r="N88" s="16">
        <v>820686</v>
      </c>
      <c r="O88" s="16">
        <v>0</v>
      </c>
      <c r="P88" s="16">
        <v>5140086</v>
      </c>
      <c r="Q88" s="14" t="s">
        <v>63</v>
      </c>
      <c r="R88" s="14" t="s">
        <v>63</v>
      </c>
      <c r="S88" s="17">
        <f t="shared" si="5"/>
        <v>5140086</v>
      </c>
    </row>
    <row r="89" spans="2:19" ht="30" x14ac:dyDescent="0.25">
      <c r="B89" s="11" t="s">
        <v>263</v>
      </c>
      <c r="C89" s="12" t="s">
        <v>264</v>
      </c>
      <c r="D89" s="13" t="s">
        <v>21</v>
      </c>
      <c r="E89" s="11" t="s">
        <v>26</v>
      </c>
      <c r="F89" s="11" t="s">
        <v>27</v>
      </c>
      <c r="G89" s="14" t="s">
        <v>48</v>
      </c>
      <c r="H89" s="11" t="s">
        <v>49</v>
      </c>
      <c r="I89" s="15">
        <v>45467.516134259262</v>
      </c>
      <c r="J89" s="15">
        <v>45467.520891203705</v>
      </c>
      <c r="K89" s="16">
        <v>170052</v>
      </c>
      <c r="L89" s="16">
        <v>0</v>
      </c>
      <c r="M89" s="16">
        <v>4860</v>
      </c>
      <c r="N89" s="16">
        <v>0</v>
      </c>
      <c r="O89" s="16">
        <v>0</v>
      </c>
      <c r="P89" s="16">
        <v>174912</v>
      </c>
      <c r="Q89" s="14" t="s">
        <v>63</v>
      </c>
      <c r="R89" s="14" t="s">
        <v>63</v>
      </c>
      <c r="S89" s="17">
        <f t="shared" si="5"/>
        <v>174912</v>
      </c>
    </row>
    <row r="90" spans="2:19" ht="30" x14ac:dyDescent="0.25">
      <c r="B90" s="11" t="s">
        <v>265</v>
      </c>
      <c r="C90" s="12" t="s">
        <v>266</v>
      </c>
      <c r="D90" s="13" t="s">
        <v>0</v>
      </c>
      <c r="E90" s="11" t="s">
        <v>26</v>
      </c>
      <c r="F90" s="11" t="s">
        <v>27</v>
      </c>
      <c r="G90" s="14" t="s">
        <v>207</v>
      </c>
      <c r="H90" s="11" t="s">
        <v>208</v>
      </c>
      <c r="I90" s="15">
        <v>45464.870833333334</v>
      </c>
      <c r="J90" s="15">
        <v>45464.882592592592</v>
      </c>
      <c r="K90" s="16">
        <v>46000000</v>
      </c>
      <c r="L90" s="16">
        <v>0</v>
      </c>
      <c r="M90" s="16">
        <v>0</v>
      </c>
      <c r="N90" s="16">
        <v>0</v>
      </c>
      <c r="O90" s="16">
        <v>0</v>
      </c>
      <c r="P90" s="16">
        <v>46000000</v>
      </c>
      <c r="Q90" s="14" t="s">
        <v>63</v>
      </c>
      <c r="R90" s="14" t="s">
        <v>63</v>
      </c>
      <c r="S90" s="17">
        <f t="shared" si="5"/>
        <v>46000000</v>
      </c>
    </row>
    <row r="91" spans="2:19" ht="30" x14ac:dyDescent="0.25">
      <c r="B91" s="11" t="s">
        <v>267</v>
      </c>
      <c r="C91" s="12" t="s">
        <v>268</v>
      </c>
      <c r="D91" s="13" t="s">
        <v>21</v>
      </c>
      <c r="E91" s="11" t="s">
        <v>26</v>
      </c>
      <c r="F91" s="11" t="s">
        <v>27</v>
      </c>
      <c r="G91" s="14" t="s">
        <v>48</v>
      </c>
      <c r="H91" s="11" t="s">
        <v>49</v>
      </c>
      <c r="I91" s="15">
        <v>45462.540370370371</v>
      </c>
      <c r="J91" s="15">
        <v>45462.578194444446</v>
      </c>
      <c r="K91" s="16">
        <v>1602173</v>
      </c>
      <c r="L91" s="16">
        <v>0</v>
      </c>
      <c r="M91" s="16">
        <v>4860</v>
      </c>
      <c r="N91" s="16">
        <v>0</v>
      </c>
      <c r="O91" s="16">
        <v>0</v>
      </c>
      <c r="P91" s="16">
        <v>1607033</v>
      </c>
      <c r="Q91" s="14" t="s">
        <v>63</v>
      </c>
      <c r="R91" s="14" t="s">
        <v>63</v>
      </c>
      <c r="S91" s="17">
        <f t="shared" si="5"/>
        <v>1607033</v>
      </c>
    </row>
    <row r="92" spans="2:19" ht="30" x14ac:dyDescent="0.25">
      <c r="B92" s="11" t="s">
        <v>269</v>
      </c>
      <c r="C92" s="12" t="s">
        <v>270</v>
      </c>
      <c r="D92" s="13" t="s">
        <v>21</v>
      </c>
      <c r="E92" s="11" t="s">
        <v>26</v>
      </c>
      <c r="F92" s="11" t="s">
        <v>27</v>
      </c>
      <c r="G92" s="14" t="s">
        <v>48</v>
      </c>
      <c r="H92" s="11" t="s">
        <v>49</v>
      </c>
      <c r="I92" s="15">
        <v>45462.539004629631</v>
      </c>
      <c r="J92" s="15">
        <v>45462.578993055555</v>
      </c>
      <c r="K92" s="16">
        <v>1094479</v>
      </c>
      <c r="L92" s="16">
        <v>0</v>
      </c>
      <c r="M92" s="16">
        <v>4860</v>
      </c>
      <c r="N92" s="16">
        <v>0</v>
      </c>
      <c r="O92" s="16">
        <v>0</v>
      </c>
      <c r="P92" s="16">
        <v>1099339</v>
      </c>
      <c r="Q92" s="14" t="s">
        <v>63</v>
      </c>
      <c r="R92" s="14" t="s">
        <v>63</v>
      </c>
      <c r="S92" s="17">
        <f t="shared" si="5"/>
        <v>1099339</v>
      </c>
    </row>
    <row r="93" spans="2:19" ht="30" x14ac:dyDescent="0.25">
      <c r="B93" s="11" t="s">
        <v>271</v>
      </c>
      <c r="C93" s="12" t="s">
        <v>272</v>
      </c>
      <c r="D93" s="13" t="s">
        <v>21</v>
      </c>
      <c r="E93" s="11" t="s">
        <v>26</v>
      </c>
      <c r="F93" s="11" t="s">
        <v>27</v>
      </c>
      <c r="G93" s="14" t="s">
        <v>48</v>
      </c>
      <c r="H93" s="11" t="s">
        <v>49</v>
      </c>
      <c r="I93" s="15">
        <v>45448.477962962963</v>
      </c>
      <c r="J93" s="15">
        <v>45448.517083333332</v>
      </c>
      <c r="K93" s="16">
        <v>1537077</v>
      </c>
      <c r="L93" s="16">
        <v>0</v>
      </c>
      <c r="M93" s="16">
        <v>4860</v>
      </c>
      <c r="N93" s="16">
        <v>0</v>
      </c>
      <c r="O93" s="16">
        <v>0</v>
      </c>
      <c r="P93" s="16">
        <v>1541937</v>
      </c>
      <c r="Q93" s="14" t="s">
        <v>63</v>
      </c>
      <c r="R93" s="14" t="s">
        <v>63</v>
      </c>
      <c r="S93" s="17">
        <f t="shared" si="5"/>
        <v>1541937</v>
      </c>
    </row>
    <row r="94" spans="2:19" ht="30" x14ac:dyDescent="0.25">
      <c r="B94" s="11" t="s">
        <v>273</v>
      </c>
      <c r="C94" s="12" t="s">
        <v>274</v>
      </c>
      <c r="D94" s="13" t="s">
        <v>23</v>
      </c>
      <c r="E94" s="11" t="s">
        <v>26</v>
      </c>
      <c r="F94" s="11" t="s">
        <v>27</v>
      </c>
      <c r="G94" s="14" t="s">
        <v>275</v>
      </c>
      <c r="H94" s="11" t="s">
        <v>276</v>
      </c>
      <c r="I94" s="15">
        <v>45446.68953703704</v>
      </c>
      <c r="J94" s="15">
        <v>45447.388356481482</v>
      </c>
      <c r="K94" s="16">
        <v>310000</v>
      </c>
      <c r="L94" s="16">
        <v>0</v>
      </c>
      <c r="M94" s="16">
        <v>0</v>
      </c>
      <c r="N94" s="16">
        <v>58900</v>
      </c>
      <c r="O94" s="16">
        <v>0</v>
      </c>
      <c r="P94" s="16">
        <v>368900</v>
      </c>
      <c r="Q94" s="14" t="s">
        <v>63</v>
      </c>
      <c r="R94" s="14" t="s">
        <v>63</v>
      </c>
      <c r="S94" s="17">
        <f t="shared" si="5"/>
        <v>368900</v>
      </c>
    </row>
    <row r="95" spans="2:19" ht="30" x14ac:dyDescent="0.25">
      <c r="B95" s="11" t="s">
        <v>277</v>
      </c>
      <c r="C95" s="12" t="s">
        <v>278</v>
      </c>
      <c r="D95" s="13" t="s">
        <v>23</v>
      </c>
      <c r="E95" s="11" t="s">
        <v>26</v>
      </c>
      <c r="F95" s="11" t="s">
        <v>27</v>
      </c>
      <c r="G95" s="14" t="s">
        <v>279</v>
      </c>
      <c r="H95" s="11" t="s">
        <v>280</v>
      </c>
      <c r="I95" s="15">
        <v>45446.45521990741</v>
      </c>
      <c r="J95" s="15">
        <v>45447.387650462966</v>
      </c>
      <c r="K95" s="16">
        <v>550000</v>
      </c>
      <c r="L95" s="16">
        <v>0</v>
      </c>
      <c r="M95" s="16">
        <v>0</v>
      </c>
      <c r="N95" s="16">
        <v>104500</v>
      </c>
      <c r="O95" s="16">
        <v>0</v>
      </c>
      <c r="P95" s="16">
        <v>654500</v>
      </c>
      <c r="Q95" s="14" t="s">
        <v>63</v>
      </c>
      <c r="R95" s="14" t="s">
        <v>63</v>
      </c>
      <c r="S95" s="17">
        <f t="shared" si="5"/>
        <v>654500</v>
      </c>
    </row>
    <row r="96" spans="2:19" ht="15.75" thickBot="1" x14ac:dyDescent="0.3">
      <c r="B96" s="2" t="s">
        <v>281</v>
      </c>
      <c r="C96" s="1"/>
      <c r="D96" s="21">
        <f>COUNTA(D83:D95)</f>
        <v>13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1"/>
      <c r="R96" s="1"/>
      <c r="S96" s="20">
        <f>SUM(S83:S95)</f>
        <v>57736949</v>
      </c>
    </row>
    <row r="97" spans="2:19" ht="30" x14ac:dyDescent="0.25">
      <c r="B97" s="11" t="s">
        <v>282</v>
      </c>
      <c r="C97" s="12" t="s">
        <v>283</v>
      </c>
      <c r="D97" s="13" t="s">
        <v>21</v>
      </c>
      <c r="E97" s="11" t="s">
        <v>26</v>
      </c>
      <c r="F97" s="11" t="s">
        <v>27</v>
      </c>
      <c r="G97" s="14" t="s">
        <v>48</v>
      </c>
      <c r="H97" s="11" t="s">
        <v>49</v>
      </c>
      <c r="I97" s="15">
        <v>45504.728460648148</v>
      </c>
      <c r="J97" s="15">
        <v>45504.731793981482</v>
      </c>
      <c r="K97" s="16">
        <v>199066</v>
      </c>
      <c r="L97" s="16">
        <v>0</v>
      </c>
      <c r="M97" s="16">
        <v>4860</v>
      </c>
      <c r="N97" s="16">
        <v>0</v>
      </c>
      <c r="O97" s="16">
        <v>0</v>
      </c>
      <c r="P97" s="16">
        <v>203926</v>
      </c>
      <c r="Q97" s="14" t="s">
        <v>63</v>
      </c>
      <c r="R97" s="14" t="s">
        <v>63</v>
      </c>
      <c r="S97" s="17">
        <f>+P97</f>
        <v>203926</v>
      </c>
    </row>
    <row r="98" spans="2:19" ht="30" x14ac:dyDescent="0.25">
      <c r="B98" s="11" t="s">
        <v>284</v>
      </c>
      <c r="C98" s="12" t="s">
        <v>285</v>
      </c>
      <c r="D98" s="13" t="s">
        <v>21</v>
      </c>
      <c r="E98" s="11" t="s">
        <v>26</v>
      </c>
      <c r="F98" s="11" t="s">
        <v>27</v>
      </c>
      <c r="G98" s="14" t="s">
        <v>48</v>
      </c>
      <c r="H98" s="11" t="s">
        <v>49</v>
      </c>
      <c r="I98" s="15">
        <v>45504.719571759262</v>
      </c>
      <c r="J98" s="15">
        <v>45504.723506944443</v>
      </c>
      <c r="K98" s="16">
        <v>257566</v>
      </c>
      <c r="L98" s="16">
        <v>0</v>
      </c>
      <c r="M98" s="16">
        <v>4860</v>
      </c>
      <c r="N98" s="16">
        <v>0</v>
      </c>
      <c r="O98" s="16">
        <v>0</v>
      </c>
      <c r="P98" s="16">
        <v>262426</v>
      </c>
      <c r="Q98" s="14" t="s">
        <v>63</v>
      </c>
      <c r="R98" s="14" t="s">
        <v>63</v>
      </c>
      <c r="S98" s="17">
        <f t="shared" ref="S98:S130" si="6">+P98</f>
        <v>262426</v>
      </c>
    </row>
    <row r="99" spans="2:19" ht="30" x14ac:dyDescent="0.25">
      <c r="B99" s="11" t="s">
        <v>286</v>
      </c>
      <c r="C99" s="12" t="s">
        <v>287</v>
      </c>
      <c r="D99" s="13" t="s">
        <v>21</v>
      </c>
      <c r="E99" s="11" t="s">
        <v>26</v>
      </c>
      <c r="F99" s="11" t="s">
        <v>27</v>
      </c>
      <c r="G99" s="14" t="s">
        <v>48</v>
      </c>
      <c r="H99" s="11" t="s">
        <v>49</v>
      </c>
      <c r="I99" s="15">
        <v>45504.704131944447</v>
      </c>
      <c r="J99" s="15">
        <v>45504.707696759258</v>
      </c>
      <c r="K99" s="16">
        <v>199066</v>
      </c>
      <c r="L99" s="16">
        <v>0</v>
      </c>
      <c r="M99" s="16">
        <v>4860</v>
      </c>
      <c r="N99" s="16">
        <v>0</v>
      </c>
      <c r="O99" s="16">
        <v>0</v>
      </c>
      <c r="P99" s="16">
        <v>203926</v>
      </c>
      <c r="Q99" s="14" t="s">
        <v>63</v>
      </c>
      <c r="R99" s="14" t="s">
        <v>63</v>
      </c>
      <c r="S99" s="17">
        <f t="shared" si="6"/>
        <v>203926</v>
      </c>
    </row>
    <row r="100" spans="2:19" ht="30" x14ac:dyDescent="0.25">
      <c r="B100" s="11" t="s">
        <v>288</v>
      </c>
      <c r="C100" s="12" t="s">
        <v>289</v>
      </c>
      <c r="D100" s="13" t="s">
        <v>21</v>
      </c>
      <c r="E100" s="11" t="s">
        <v>26</v>
      </c>
      <c r="F100" s="11" t="s">
        <v>27</v>
      </c>
      <c r="G100" s="14" t="s">
        <v>48</v>
      </c>
      <c r="H100" s="11" t="s">
        <v>49</v>
      </c>
      <c r="I100" s="15">
        <v>45504.694074074076</v>
      </c>
      <c r="J100" s="15">
        <v>45504.697546296295</v>
      </c>
      <c r="K100" s="16">
        <v>199066</v>
      </c>
      <c r="L100" s="16">
        <v>0</v>
      </c>
      <c r="M100" s="16">
        <v>4860</v>
      </c>
      <c r="N100" s="16">
        <v>0</v>
      </c>
      <c r="O100" s="16">
        <v>0</v>
      </c>
      <c r="P100" s="16">
        <v>203926</v>
      </c>
      <c r="Q100" s="14" t="s">
        <v>63</v>
      </c>
      <c r="R100" s="14" t="s">
        <v>63</v>
      </c>
      <c r="S100" s="17">
        <f t="shared" si="6"/>
        <v>203926</v>
      </c>
    </row>
    <row r="101" spans="2:19" ht="30" x14ac:dyDescent="0.25">
      <c r="B101" s="11" t="s">
        <v>290</v>
      </c>
      <c r="C101" s="12" t="s">
        <v>291</v>
      </c>
      <c r="D101" s="13" t="s">
        <v>23</v>
      </c>
      <c r="E101" s="11" t="s">
        <v>26</v>
      </c>
      <c r="F101" s="11" t="s">
        <v>27</v>
      </c>
      <c r="G101" s="14" t="s">
        <v>292</v>
      </c>
      <c r="H101" s="11" t="s">
        <v>293</v>
      </c>
      <c r="I101" s="15">
        <v>45504.527708333335</v>
      </c>
      <c r="J101" s="15">
        <v>45504.530578703707</v>
      </c>
      <c r="K101" s="16">
        <v>1046159</v>
      </c>
      <c r="L101" s="16">
        <v>0</v>
      </c>
      <c r="M101" s="16">
        <v>0</v>
      </c>
      <c r="N101" s="16">
        <v>198770.21</v>
      </c>
      <c r="O101" s="16">
        <v>0</v>
      </c>
      <c r="P101" s="16">
        <v>1244929.21</v>
      </c>
      <c r="Q101" s="14" t="s">
        <v>63</v>
      </c>
      <c r="R101" s="14" t="s">
        <v>63</v>
      </c>
      <c r="S101" s="17">
        <f t="shared" si="6"/>
        <v>1244929.21</v>
      </c>
    </row>
    <row r="102" spans="2:19" ht="30" x14ac:dyDescent="0.25">
      <c r="B102" s="11" t="s">
        <v>294</v>
      </c>
      <c r="C102" s="12" t="s">
        <v>295</v>
      </c>
      <c r="D102" s="13" t="s">
        <v>23</v>
      </c>
      <c r="E102" s="11" t="s">
        <v>26</v>
      </c>
      <c r="F102" s="11" t="s">
        <v>27</v>
      </c>
      <c r="G102" s="14" t="s">
        <v>296</v>
      </c>
      <c r="H102" s="11" t="s">
        <v>297</v>
      </c>
      <c r="I102" s="15">
        <v>45504.435740740744</v>
      </c>
      <c r="J102" s="15">
        <v>45504.441319444442</v>
      </c>
      <c r="K102" s="16">
        <v>185000</v>
      </c>
      <c r="L102" s="16">
        <v>0</v>
      </c>
      <c r="M102" s="16">
        <v>0</v>
      </c>
      <c r="N102" s="16">
        <v>35150</v>
      </c>
      <c r="O102" s="16">
        <v>0</v>
      </c>
      <c r="P102" s="16">
        <v>220150</v>
      </c>
      <c r="Q102" s="14" t="s">
        <v>63</v>
      </c>
      <c r="R102" s="14" t="s">
        <v>63</v>
      </c>
      <c r="S102" s="17">
        <f t="shared" si="6"/>
        <v>220150</v>
      </c>
    </row>
    <row r="103" spans="2:19" ht="30" x14ac:dyDescent="0.25">
      <c r="B103" s="11" t="s">
        <v>298</v>
      </c>
      <c r="C103" s="12" t="s">
        <v>299</v>
      </c>
      <c r="D103" s="13" t="s">
        <v>23</v>
      </c>
      <c r="E103" s="11" t="s">
        <v>26</v>
      </c>
      <c r="F103" s="11" t="s">
        <v>27</v>
      </c>
      <c r="G103" s="14" t="s">
        <v>300</v>
      </c>
      <c r="H103" s="11" t="s">
        <v>301</v>
      </c>
      <c r="I103" s="15">
        <v>45504.429780092592</v>
      </c>
      <c r="J103" s="15">
        <v>45504.434178240743</v>
      </c>
      <c r="K103" s="16">
        <v>75000</v>
      </c>
      <c r="L103" s="16">
        <v>0</v>
      </c>
      <c r="M103" s="16">
        <v>0</v>
      </c>
      <c r="N103" s="16">
        <v>14250</v>
      </c>
      <c r="O103" s="16">
        <v>0</v>
      </c>
      <c r="P103" s="16">
        <v>89250</v>
      </c>
      <c r="Q103" s="14" t="s">
        <v>63</v>
      </c>
      <c r="R103" s="14" t="s">
        <v>63</v>
      </c>
      <c r="S103" s="17">
        <f t="shared" si="6"/>
        <v>89250</v>
      </c>
    </row>
    <row r="104" spans="2:19" ht="30" x14ac:dyDescent="0.25">
      <c r="B104" s="11" t="s">
        <v>302</v>
      </c>
      <c r="C104" s="12" t="s">
        <v>303</v>
      </c>
      <c r="D104" s="13" t="s">
        <v>23</v>
      </c>
      <c r="E104" s="11" t="s">
        <v>26</v>
      </c>
      <c r="F104" s="11" t="s">
        <v>27</v>
      </c>
      <c r="G104" s="14" t="s">
        <v>231</v>
      </c>
      <c r="H104" s="11" t="s">
        <v>232</v>
      </c>
      <c r="I104" s="15">
        <v>45504.42423611111</v>
      </c>
      <c r="J104" s="15">
        <v>45504.428495370368</v>
      </c>
      <c r="K104" s="16">
        <v>495000</v>
      </c>
      <c r="L104" s="16">
        <v>0</v>
      </c>
      <c r="M104" s="16">
        <v>0</v>
      </c>
      <c r="N104" s="16">
        <v>94050</v>
      </c>
      <c r="O104" s="16">
        <v>0</v>
      </c>
      <c r="P104" s="16">
        <v>589050</v>
      </c>
      <c r="Q104" s="14" t="s">
        <v>63</v>
      </c>
      <c r="R104" s="14" t="s">
        <v>63</v>
      </c>
      <c r="S104" s="17">
        <f t="shared" si="6"/>
        <v>589050</v>
      </c>
    </row>
    <row r="105" spans="2:19" ht="30" x14ac:dyDescent="0.25">
      <c r="B105" s="11" t="s">
        <v>304</v>
      </c>
      <c r="C105" s="12" t="s">
        <v>305</v>
      </c>
      <c r="D105" s="13" t="s">
        <v>21</v>
      </c>
      <c r="E105" s="11" t="s">
        <v>26</v>
      </c>
      <c r="F105" s="11" t="s">
        <v>27</v>
      </c>
      <c r="G105" s="14" t="s">
        <v>48</v>
      </c>
      <c r="H105" s="11" t="s">
        <v>49</v>
      </c>
      <c r="I105" s="15">
        <v>45504.402025462965</v>
      </c>
      <c r="J105" s="15">
        <v>45504.408206018517</v>
      </c>
      <c r="K105" s="16">
        <v>195200</v>
      </c>
      <c r="L105" s="16">
        <v>0</v>
      </c>
      <c r="M105" s="16">
        <v>4860</v>
      </c>
      <c r="N105" s="16">
        <v>0</v>
      </c>
      <c r="O105" s="16">
        <v>0</v>
      </c>
      <c r="P105" s="16">
        <v>200060</v>
      </c>
      <c r="Q105" s="14" t="s">
        <v>63</v>
      </c>
      <c r="R105" s="14" t="s">
        <v>63</v>
      </c>
      <c r="S105" s="17">
        <f t="shared" si="6"/>
        <v>200060</v>
      </c>
    </row>
    <row r="106" spans="2:19" ht="30" x14ac:dyDescent="0.25">
      <c r="B106" s="11" t="s">
        <v>306</v>
      </c>
      <c r="C106" s="12" t="s">
        <v>307</v>
      </c>
      <c r="D106" s="13" t="s">
        <v>21</v>
      </c>
      <c r="E106" s="11" t="s">
        <v>26</v>
      </c>
      <c r="F106" s="11" t="s">
        <v>27</v>
      </c>
      <c r="G106" s="14" t="s">
        <v>48</v>
      </c>
      <c r="H106" s="11" t="s">
        <v>49</v>
      </c>
      <c r="I106" s="15">
        <v>45503.694791666669</v>
      </c>
      <c r="J106" s="15">
        <v>45503.698472222219</v>
      </c>
      <c r="K106" s="16">
        <v>196936</v>
      </c>
      <c r="L106" s="16">
        <v>0</v>
      </c>
      <c r="M106" s="16">
        <v>4860</v>
      </c>
      <c r="N106" s="16">
        <v>0</v>
      </c>
      <c r="O106" s="16">
        <v>0</v>
      </c>
      <c r="P106" s="16">
        <v>201796</v>
      </c>
      <c r="Q106" s="14" t="s">
        <v>63</v>
      </c>
      <c r="R106" s="14" t="s">
        <v>63</v>
      </c>
      <c r="S106" s="17">
        <f t="shared" si="6"/>
        <v>201796</v>
      </c>
    </row>
    <row r="107" spans="2:19" ht="30" x14ac:dyDescent="0.25">
      <c r="B107" s="11" t="s">
        <v>308</v>
      </c>
      <c r="C107" s="12" t="s">
        <v>309</v>
      </c>
      <c r="D107" s="13" t="s">
        <v>21</v>
      </c>
      <c r="E107" s="11" t="s">
        <v>26</v>
      </c>
      <c r="F107" s="11" t="s">
        <v>27</v>
      </c>
      <c r="G107" s="14" t="s">
        <v>48</v>
      </c>
      <c r="H107" s="11" t="s">
        <v>49</v>
      </c>
      <c r="I107" s="15">
        <v>45503.679872685185</v>
      </c>
      <c r="J107" s="15">
        <v>45503.682349537034</v>
      </c>
      <c r="K107" s="16">
        <v>196936</v>
      </c>
      <c r="L107" s="16">
        <v>0</v>
      </c>
      <c r="M107" s="16">
        <v>4860</v>
      </c>
      <c r="N107" s="16">
        <v>0</v>
      </c>
      <c r="O107" s="16">
        <v>0</v>
      </c>
      <c r="P107" s="16">
        <v>201796</v>
      </c>
      <c r="Q107" s="14" t="s">
        <v>63</v>
      </c>
      <c r="R107" s="14" t="s">
        <v>63</v>
      </c>
      <c r="S107" s="17">
        <f t="shared" si="6"/>
        <v>201796</v>
      </c>
    </row>
    <row r="108" spans="2:19" ht="30" x14ac:dyDescent="0.25">
      <c r="B108" s="11" t="s">
        <v>310</v>
      </c>
      <c r="C108" s="12" t="s">
        <v>311</v>
      </c>
      <c r="D108" s="13" t="s">
        <v>21</v>
      </c>
      <c r="E108" s="11" t="s">
        <v>26</v>
      </c>
      <c r="F108" s="11" t="s">
        <v>27</v>
      </c>
      <c r="G108" s="14" t="s">
        <v>48</v>
      </c>
      <c r="H108" s="11" t="s">
        <v>49</v>
      </c>
      <c r="I108" s="15">
        <v>45503.506863425922</v>
      </c>
      <c r="J108" s="15">
        <v>45503.510358796295</v>
      </c>
      <c r="K108" s="16">
        <v>10680</v>
      </c>
      <c r="L108" s="16">
        <v>0</v>
      </c>
      <c r="M108" s="16">
        <v>0</v>
      </c>
      <c r="N108" s="16">
        <v>0</v>
      </c>
      <c r="O108" s="16">
        <v>0</v>
      </c>
      <c r="P108" s="16">
        <v>10680</v>
      </c>
      <c r="Q108" s="14" t="s">
        <v>63</v>
      </c>
      <c r="R108" s="14" t="s">
        <v>63</v>
      </c>
      <c r="S108" s="17">
        <f t="shared" si="6"/>
        <v>10680</v>
      </c>
    </row>
    <row r="109" spans="2:19" ht="30" x14ac:dyDescent="0.25">
      <c r="B109" s="11" t="s">
        <v>312</v>
      </c>
      <c r="C109" s="12" t="s">
        <v>313</v>
      </c>
      <c r="D109" s="13" t="s">
        <v>21</v>
      </c>
      <c r="E109" s="11" t="s">
        <v>26</v>
      </c>
      <c r="F109" s="11" t="s">
        <v>27</v>
      </c>
      <c r="G109" s="14" t="s">
        <v>48</v>
      </c>
      <c r="H109" s="11" t="s">
        <v>49</v>
      </c>
      <c r="I109" s="15">
        <v>45502.733472222222</v>
      </c>
      <c r="J109" s="15">
        <v>45502.737673611111</v>
      </c>
      <c r="K109" s="16">
        <v>188576</v>
      </c>
      <c r="L109" s="16">
        <v>0</v>
      </c>
      <c r="M109" s="16">
        <v>4860</v>
      </c>
      <c r="N109" s="16">
        <v>0</v>
      </c>
      <c r="O109" s="16">
        <v>0</v>
      </c>
      <c r="P109" s="16">
        <v>193436</v>
      </c>
      <c r="Q109" s="14" t="s">
        <v>63</v>
      </c>
      <c r="R109" s="14" t="s">
        <v>63</v>
      </c>
      <c r="S109" s="17">
        <f t="shared" si="6"/>
        <v>193436</v>
      </c>
    </row>
    <row r="110" spans="2:19" ht="30" x14ac:dyDescent="0.25">
      <c r="B110" s="11" t="s">
        <v>314</v>
      </c>
      <c r="C110" s="12" t="s">
        <v>315</v>
      </c>
      <c r="D110" s="13" t="s">
        <v>21</v>
      </c>
      <c r="E110" s="11" t="s">
        <v>26</v>
      </c>
      <c r="F110" s="11" t="s">
        <v>27</v>
      </c>
      <c r="G110" s="14" t="s">
        <v>48</v>
      </c>
      <c r="H110" s="11" t="s">
        <v>49</v>
      </c>
      <c r="I110" s="15">
        <v>45502.716319444444</v>
      </c>
      <c r="J110" s="15">
        <v>45502.727650462963</v>
      </c>
      <c r="K110" s="16">
        <v>186573</v>
      </c>
      <c r="L110" s="16">
        <v>0</v>
      </c>
      <c r="M110" s="16">
        <v>4860</v>
      </c>
      <c r="N110" s="16">
        <v>0</v>
      </c>
      <c r="O110" s="16">
        <v>0</v>
      </c>
      <c r="P110" s="16">
        <v>191433</v>
      </c>
      <c r="Q110" s="14" t="s">
        <v>63</v>
      </c>
      <c r="R110" s="14" t="s">
        <v>63</v>
      </c>
      <c r="S110" s="17">
        <f t="shared" si="6"/>
        <v>191433</v>
      </c>
    </row>
    <row r="111" spans="2:19" ht="30" x14ac:dyDescent="0.25">
      <c r="B111" s="11" t="s">
        <v>316</v>
      </c>
      <c r="C111" s="12" t="s">
        <v>317</v>
      </c>
      <c r="D111" s="13" t="s">
        <v>21</v>
      </c>
      <c r="E111" s="11" t="s">
        <v>26</v>
      </c>
      <c r="F111" s="11" t="s">
        <v>27</v>
      </c>
      <c r="G111" s="14" t="s">
        <v>48</v>
      </c>
      <c r="H111" s="11" t="s">
        <v>49</v>
      </c>
      <c r="I111" s="15">
        <v>45502.711331018516</v>
      </c>
      <c r="J111" s="15">
        <v>45502.725613425922</v>
      </c>
      <c r="K111" s="16">
        <v>157972</v>
      </c>
      <c r="L111" s="16">
        <v>0</v>
      </c>
      <c r="M111" s="16">
        <v>4860</v>
      </c>
      <c r="N111" s="16">
        <v>0</v>
      </c>
      <c r="O111" s="16">
        <v>0</v>
      </c>
      <c r="P111" s="16">
        <v>162832</v>
      </c>
      <c r="Q111" s="14" t="s">
        <v>63</v>
      </c>
      <c r="R111" s="14" t="s">
        <v>63</v>
      </c>
      <c r="S111" s="17">
        <f t="shared" si="6"/>
        <v>162832</v>
      </c>
    </row>
    <row r="112" spans="2:19" ht="30" x14ac:dyDescent="0.25">
      <c r="B112" s="11" t="s">
        <v>318</v>
      </c>
      <c r="C112" s="12" t="s">
        <v>319</v>
      </c>
      <c r="D112" s="13" t="s">
        <v>21</v>
      </c>
      <c r="E112" s="11" t="s">
        <v>26</v>
      </c>
      <c r="F112" s="11" t="s">
        <v>27</v>
      </c>
      <c r="G112" s="14" t="s">
        <v>48</v>
      </c>
      <c r="H112" s="11" t="s">
        <v>49</v>
      </c>
      <c r="I112" s="15">
        <v>45502.678206018521</v>
      </c>
      <c r="J112" s="15">
        <v>45502.679791666669</v>
      </c>
      <c r="K112" s="16">
        <v>979977</v>
      </c>
      <c r="L112" s="16">
        <v>0</v>
      </c>
      <c r="M112" s="16">
        <v>4860</v>
      </c>
      <c r="N112" s="16">
        <v>0</v>
      </c>
      <c r="O112" s="16">
        <v>0</v>
      </c>
      <c r="P112" s="16">
        <v>984837</v>
      </c>
      <c r="Q112" s="14" t="s">
        <v>63</v>
      </c>
      <c r="R112" s="14" t="s">
        <v>63</v>
      </c>
      <c r="S112" s="17">
        <f t="shared" si="6"/>
        <v>984837</v>
      </c>
    </row>
    <row r="113" spans="2:19" ht="30" x14ac:dyDescent="0.25">
      <c r="B113" s="11" t="s">
        <v>320</v>
      </c>
      <c r="C113" s="12" t="s">
        <v>321</v>
      </c>
      <c r="D113" s="13" t="s">
        <v>21</v>
      </c>
      <c r="E113" s="11" t="s">
        <v>26</v>
      </c>
      <c r="F113" s="11" t="s">
        <v>27</v>
      </c>
      <c r="G113" s="14" t="s">
        <v>48</v>
      </c>
      <c r="H113" s="11" t="s">
        <v>49</v>
      </c>
      <c r="I113" s="15">
        <v>45502.671134259261</v>
      </c>
      <c r="J113" s="15">
        <v>45502.674050925925</v>
      </c>
      <c r="K113" s="16">
        <v>10680</v>
      </c>
      <c r="L113" s="16">
        <v>0</v>
      </c>
      <c r="M113" s="16">
        <v>0</v>
      </c>
      <c r="N113" s="16">
        <v>0</v>
      </c>
      <c r="O113" s="16">
        <v>0</v>
      </c>
      <c r="P113" s="16">
        <v>10680</v>
      </c>
      <c r="Q113" s="14" t="s">
        <v>63</v>
      </c>
      <c r="R113" s="14" t="s">
        <v>63</v>
      </c>
      <c r="S113" s="17">
        <f t="shared" si="6"/>
        <v>10680</v>
      </c>
    </row>
    <row r="114" spans="2:19" ht="30" x14ac:dyDescent="0.25">
      <c r="B114" s="11" t="s">
        <v>322</v>
      </c>
      <c r="C114" s="12" t="s">
        <v>323</v>
      </c>
      <c r="D114" s="13" t="s">
        <v>21</v>
      </c>
      <c r="E114" s="11" t="s">
        <v>26</v>
      </c>
      <c r="F114" s="11" t="s">
        <v>27</v>
      </c>
      <c r="G114" s="14" t="s">
        <v>48</v>
      </c>
      <c r="H114" s="11" t="s">
        <v>49</v>
      </c>
      <c r="I114" s="15">
        <v>45502.671122685184</v>
      </c>
      <c r="J114" s="15">
        <v>45502.672789351855</v>
      </c>
      <c r="K114" s="16">
        <v>979977</v>
      </c>
      <c r="L114" s="16">
        <v>0</v>
      </c>
      <c r="M114" s="16">
        <v>4860</v>
      </c>
      <c r="N114" s="16">
        <v>0</v>
      </c>
      <c r="O114" s="16">
        <v>0</v>
      </c>
      <c r="P114" s="16">
        <v>984837</v>
      </c>
      <c r="Q114" s="14" t="s">
        <v>63</v>
      </c>
      <c r="R114" s="14" t="s">
        <v>63</v>
      </c>
      <c r="S114" s="17">
        <f t="shared" si="6"/>
        <v>984837</v>
      </c>
    </row>
    <row r="115" spans="2:19" ht="30" x14ac:dyDescent="0.25">
      <c r="B115" s="11" t="s">
        <v>324</v>
      </c>
      <c r="C115" s="12" t="s">
        <v>325</v>
      </c>
      <c r="D115" s="13" t="s">
        <v>21</v>
      </c>
      <c r="E115" s="11" t="s">
        <v>26</v>
      </c>
      <c r="F115" s="11" t="s">
        <v>27</v>
      </c>
      <c r="G115" s="14" t="s">
        <v>48</v>
      </c>
      <c r="H115" s="11" t="s">
        <v>49</v>
      </c>
      <c r="I115" s="15">
        <v>45502.655821759261</v>
      </c>
      <c r="J115" s="15">
        <v>45502.662789351853</v>
      </c>
      <c r="K115" s="16">
        <v>10680</v>
      </c>
      <c r="L115" s="16">
        <v>0</v>
      </c>
      <c r="M115" s="16">
        <v>0</v>
      </c>
      <c r="N115" s="16">
        <v>0</v>
      </c>
      <c r="O115" s="16">
        <v>0</v>
      </c>
      <c r="P115" s="16">
        <v>10680</v>
      </c>
      <c r="Q115" s="14" t="s">
        <v>63</v>
      </c>
      <c r="R115" s="14" t="s">
        <v>63</v>
      </c>
      <c r="S115" s="17">
        <f t="shared" si="6"/>
        <v>10680</v>
      </c>
    </row>
    <row r="116" spans="2:19" ht="30" x14ac:dyDescent="0.25">
      <c r="B116" s="11" t="s">
        <v>326</v>
      </c>
      <c r="C116" s="12" t="s">
        <v>327</v>
      </c>
      <c r="D116" s="13" t="s">
        <v>21</v>
      </c>
      <c r="E116" s="11" t="s">
        <v>26</v>
      </c>
      <c r="F116" s="11" t="s">
        <v>27</v>
      </c>
      <c r="G116" s="14" t="s">
        <v>48</v>
      </c>
      <c r="H116" s="11" t="s">
        <v>49</v>
      </c>
      <c r="I116" s="15">
        <v>45502.655810185184</v>
      </c>
      <c r="J116" s="15">
        <v>45502.658993055556</v>
      </c>
      <c r="K116" s="16">
        <v>979977</v>
      </c>
      <c r="L116" s="16">
        <v>0</v>
      </c>
      <c r="M116" s="16">
        <v>4860</v>
      </c>
      <c r="N116" s="16">
        <v>0</v>
      </c>
      <c r="O116" s="16">
        <v>0</v>
      </c>
      <c r="P116" s="16">
        <v>984837</v>
      </c>
      <c r="Q116" s="14" t="s">
        <v>63</v>
      </c>
      <c r="R116" s="14" t="s">
        <v>63</v>
      </c>
      <c r="S116" s="17">
        <f t="shared" si="6"/>
        <v>984837</v>
      </c>
    </row>
    <row r="117" spans="2:19" ht="30" x14ac:dyDescent="0.25">
      <c r="B117" s="11" t="s">
        <v>328</v>
      </c>
      <c r="C117" s="12" t="s">
        <v>254</v>
      </c>
      <c r="D117" s="13" t="s">
        <v>23</v>
      </c>
      <c r="E117" s="11" t="s">
        <v>26</v>
      </c>
      <c r="F117" s="11" t="s">
        <v>27</v>
      </c>
      <c r="G117" s="14" t="s">
        <v>329</v>
      </c>
      <c r="H117" s="11" t="s">
        <v>330</v>
      </c>
      <c r="I117" s="15">
        <v>45502.405347222222</v>
      </c>
      <c r="J117" s="15">
        <v>45502.451956018522</v>
      </c>
      <c r="K117" s="16">
        <v>450000</v>
      </c>
      <c r="L117" s="16">
        <v>0</v>
      </c>
      <c r="M117" s="16">
        <v>0</v>
      </c>
      <c r="N117" s="16">
        <v>85500</v>
      </c>
      <c r="O117" s="16">
        <v>0</v>
      </c>
      <c r="P117" s="16">
        <v>535500</v>
      </c>
      <c r="Q117" s="14" t="s">
        <v>63</v>
      </c>
      <c r="R117" s="14" t="s">
        <v>63</v>
      </c>
      <c r="S117" s="17">
        <f t="shared" si="6"/>
        <v>535500</v>
      </c>
    </row>
    <row r="118" spans="2:19" ht="30" x14ac:dyDescent="0.25">
      <c r="B118" s="11" t="s">
        <v>331</v>
      </c>
      <c r="C118" s="12" t="s">
        <v>332</v>
      </c>
      <c r="D118" s="13" t="s">
        <v>21</v>
      </c>
      <c r="E118" s="11" t="s">
        <v>26</v>
      </c>
      <c r="F118" s="11" t="s">
        <v>27</v>
      </c>
      <c r="G118" s="14" t="s">
        <v>48</v>
      </c>
      <c r="H118" s="11" t="s">
        <v>49</v>
      </c>
      <c r="I118" s="15">
        <v>45502.390266203707</v>
      </c>
      <c r="J118" s="15">
        <v>45502.450868055559</v>
      </c>
      <c r="K118" s="16">
        <v>10680</v>
      </c>
      <c r="L118" s="16">
        <v>0</v>
      </c>
      <c r="M118" s="16">
        <v>0</v>
      </c>
      <c r="N118" s="16">
        <v>0</v>
      </c>
      <c r="O118" s="16">
        <v>0</v>
      </c>
      <c r="P118" s="16">
        <v>10680</v>
      </c>
      <c r="Q118" s="14" t="s">
        <v>63</v>
      </c>
      <c r="R118" s="14" t="s">
        <v>63</v>
      </c>
      <c r="S118" s="17">
        <f t="shared" si="6"/>
        <v>10680</v>
      </c>
    </row>
    <row r="119" spans="2:19" ht="30" x14ac:dyDescent="0.25">
      <c r="B119" s="11" t="s">
        <v>333</v>
      </c>
      <c r="C119" s="12" t="s">
        <v>334</v>
      </c>
      <c r="D119" s="13" t="s">
        <v>21</v>
      </c>
      <c r="E119" s="11" t="s">
        <v>26</v>
      </c>
      <c r="F119" s="11" t="s">
        <v>27</v>
      </c>
      <c r="G119" s="14" t="s">
        <v>48</v>
      </c>
      <c r="H119" s="11" t="s">
        <v>49</v>
      </c>
      <c r="I119" s="15">
        <v>45502.390266203707</v>
      </c>
      <c r="J119" s="15">
        <v>45502.448865740742</v>
      </c>
      <c r="K119" s="16">
        <v>1106061</v>
      </c>
      <c r="L119" s="16">
        <v>0</v>
      </c>
      <c r="M119" s="16">
        <v>4860</v>
      </c>
      <c r="N119" s="16">
        <v>0</v>
      </c>
      <c r="O119" s="16">
        <v>0</v>
      </c>
      <c r="P119" s="16">
        <v>1110921</v>
      </c>
      <c r="Q119" s="14" t="s">
        <v>63</v>
      </c>
      <c r="R119" s="14" t="s">
        <v>63</v>
      </c>
      <c r="S119" s="17">
        <f t="shared" si="6"/>
        <v>1110921</v>
      </c>
    </row>
    <row r="120" spans="2:19" ht="30" x14ac:dyDescent="0.25">
      <c r="B120" s="11" t="s">
        <v>335</v>
      </c>
      <c r="C120" s="12" t="s">
        <v>336</v>
      </c>
      <c r="D120" s="13" t="s">
        <v>23</v>
      </c>
      <c r="E120" s="11" t="s">
        <v>26</v>
      </c>
      <c r="F120" s="11" t="s">
        <v>27</v>
      </c>
      <c r="G120" s="14" t="s">
        <v>76</v>
      </c>
      <c r="H120" s="11" t="s">
        <v>77</v>
      </c>
      <c r="I120" s="15">
        <v>45496.522106481483</v>
      </c>
      <c r="J120" s="15">
        <v>45496.556921296295</v>
      </c>
      <c r="K120" s="16">
        <v>591602</v>
      </c>
      <c r="L120" s="16">
        <v>0</v>
      </c>
      <c r="M120" s="16">
        <v>0</v>
      </c>
      <c r="N120" s="16">
        <v>112404.38</v>
      </c>
      <c r="O120" s="16">
        <v>0</v>
      </c>
      <c r="P120" s="16">
        <v>704006.38</v>
      </c>
      <c r="Q120" s="14" t="s">
        <v>63</v>
      </c>
      <c r="R120" s="14" t="s">
        <v>63</v>
      </c>
      <c r="S120" s="17">
        <f t="shared" si="6"/>
        <v>704006.38</v>
      </c>
    </row>
    <row r="121" spans="2:19" ht="30" x14ac:dyDescent="0.25">
      <c r="B121" s="11" t="s">
        <v>337</v>
      </c>
      <c r="C121" s="12" t="s">
        <v>338</v>
      </c>
      <c r="D121" s="13" t="s">
        <v>21</v>
      </c>
      <c r="E121" s="11" t="s">
        <v>26</v>
      </c>
      <c r="F121" s="11" t="s">
        <v>27</v>
      </c>
      <c r="G121" s="14" t="s">
        <v>48</v>
      </c>
      <c r="H121" s="11" t="s">
        <v>49</v>
      </c>
      <c r="I121" s="15">
        <v>45492.515775462962</v>
      </c>
      <c r="J121" s="15">
        <v>45492.518229166664</v>
      </c>
      <c r="K121" s="16">
        <v>1513090</v>
      </c>
      <c r="L121" s="16">
        <v>0</v>
      </c>
      <c r="M121" s="16">
        <v>4860</v>
      </c>
      <c r="N121" s="16">
        <v>0</v>
      </c>
      <c r="O121" s="16">
        <v>0</v>
      </c>
      <c r="P121" s="16">
        <v>1517950</v>
      </c>
      <c r="Q121" s="14" t="s">
        <v>63</v>
      </c>
      <c r="R121" s="14" t="s">
        <v>63</v>
      </c>
      <c r="S121" s="17">
        <f t="shared" si="6"/>
        <v>1517950</v>
      </c>
    </row>
    <row r="122" spans="2:19" ht="30" x14ac:dyDescent="0.25">
      <c r="B122" s="11" t="s">
        <v>339</v>
      </c>
      <c r="C122" s="12" t="s">
        <v>340</v>
      </c>
      <c r="D122" s="13" t="s">
        <v>17</v>
      </c>
      <c r="E122" s="11" t="s">
        <v>26</v>
      </c>
      <c r="F122" s="11" t="s">
        <v>27</v>
      </c>
      <c r="G122" s="14" t="s">
        <v>341</v>
      </c>
      <c r="H122" s="11" t="s">
        <v>342</v>
      </c>
      <c r="I122" s="15">
        <v>45492.505949074075</v>
      </c>
      <c r="J122" s="15">
        <v>45492.525682870371</v>
      </c>
      <c r="K122" s="16">
        <v>5150000.01</v>
      </c>
      <c r="L122" s="16">
        <v>0</v>
      </c>
      <c r="M122" s="16">
        <v>0</v>
      </c>
      <c r="N122" s="16">
        <v>978500.00190000003</v>
      </c>
      <c r="O122" s="16">
        <v>0</v>
      </c>
      <c r="P122" s="16">
        <v>6128500.0119000003</v>
      </c>
      <c r="Q122" s="14" t="s">
        <v>63</v>
      </c>
      <c r="R122" s="14" t="s">
        <v>63</v>
      </c>
      <c r="S122" s="17">
        <f t="shared" si="6"/>
        <v>6128500.0119000003</v>
      </c>
    </row>
    <row r="123" spans="2:19" ht="30" x14ac:dyDescent="0.25">
      <c r="B123" s="11" t="s">
        <v>343</v>
      </c>
      <c r="C123" s="12" t="s">
        <v>344</v>
      </c>
      <c r="D123" s="13" t="s">
        <v>21</v>
      </c>
      <c r="E123" s="11" t="s">
        <v>26</v>
      </c>
      <c r="F123" s="11" t="s">
        <v>27</v>
      </c>
      <c r="G123" s="14" t="s">
        <v>48</v>
      </c>
      <c r="H123" s="11" t="s">
        <v>49</v>
      </c>
      <c r="I123" s="15">
        <v>45492.496886574074</v>
      </c>
      <c r="J123" s="15">
        <v>45492.499664351853</v>
      </c>
      <c r="K123" s="16">
        <v>331043</v>
      </c>
      <c r="L123" s="16">
        <v>0</v>
      </c>
      <c r="M123" s="16">
        <v>4860</v>
      </c>
      <c r="N123" s="16">
        <v>0</v>
      </c>
      <c r="O123" s="16">
        <v>0</v>
      </c>
      <c r="P123" s="16">
        <v>335903</v>
      </c>
      <c r="Q123" s="14" t="s">
        <v>63</v>
      </c>
      <c r="R123" s="14" t="s">
        <v>63</v>
      </c>
      <c r="S123" s="17">
        <f t="shared" si="6"/>
        <v>335903</v>
      </c>
    </row>
    <row r="124" spans="2:19" ht="30" x14ac:dyDescent="0.25">
      <c r="B124" s="11" t="s">
        <v>345</v>
      </c>
      <c r="C124" s="12" t="s">
        <v>346</v>
      </c>
      <c r="D124" s="13" t="s">
        <v>0</v>
      </c>
      <c r="E124" s="11" t="s">
        <v>26</v>
      </c>
      <c r="F124" s="11" t="s">
        <v>27</v>
      </c>
      <c r="G124" s="14" t="s">
        <v>347</v>
      </c>
      <c r="H124" s="11" t="s">
        <v>348</v>
      </c>
      <c r="I124" s="15">
        <v>45485.536111111112</v>
      </c>
      <c r="J124" s="15">
        <v>45485.557581018518</v>
      </c>
      <c r="K124" s="16">
        <v>45265</v>
      </c>
      <c r="L124" s="16">
        <v>0</v>
      </c>
      <c r="M124" s="16">
        <v>0</v>
      </c>
      <c r="N124" s="16">
        <v>8600.35</v>
      </c>
      <c r="O124" s="16">
        <v>0</v>
      </c>
      <c r="P124" s="22">
        <v>53865.35</v>
      </c>
      <c r="Q124" s="14" t="s">
        <v>364</v>
      </c>
      <c r="R124" s="14">
        <v>910.14</v>
      </c>
      <c r="S124" s="17">
        <f>+P124*R124</f>
        <v>49025009.648999996</v>
      </c>
    </row>
    <row r="125" spans="2:19" ht="30" x14ac:dyDescent="0.25">
      <c r="B125" s="11" t="s">
        <v>349</v>
      </c>
      <c r="C125" s="12" t="s">
        <v>350</v>
      </c>
      <c r="D125" s="13" t="s">
        <v>21</v>
      </c>
      <c r="E125" s="11" t="s">
        <v>26</v>
      </c>
      <c r="F125" s="11" t="s">
        <v>27</v>
      </c>
      <c r="G125" s="14" t="s">
        <v>48</v>
      </c>
      <c r="H125" s="11" t="s">
        <v>49</v>
      </c>
      <c r="I125" s="15">
        <v>45484.737037037034</v>
      </c>
      <c r="J125" s="15">
        <v>45484.759583333333</v>
      </c>
      <c r="K125" s="16">
        <v>288991</v>
      </c>
      <c r="L125" s="16">
        <v>0</v>
      </c>
      <c r="M125" s="16">
        <v>0</v>
      </c>
      <c r="N125" s="16">
        <v>0</v>
      </c>
      <c r="O125" s="16">
        <v>0</v>
      </c>
      <c r="P125" s="16">
        <v>288991</v>
      </c>
      <c r="Q125" s="14" t="s">
        <v>63</v>
      </c>
      <c r="R125" s="14" t="s">
        <v>63</v>
      </c>
      <c r="S125" s="17">
        <f t="shared" si="6"/>
        <v>288991</v>
      </c>
    </row>
    <row r="126" spans="2:19" ht="30" x14ac:dyDescent="0.25">
      <c r="B126" s="11" t="s">
        <v>351</v>
      </c>
      <c r="C126" s="12" t="s">
        <v>350</v>
      </c>
      <c r="D126" s="13" t="s">
        <v>21</v>
      </c>
      <c r="E126" s="11" t="s">
        <v>26</v>
      </c>
      <c r="F126" s="11" t="s">
        <v>27</v>
      </c>
      <c r="G126" s="14" t="s">
        <v>48</v>
      </c>
      <c r="H126" s="11" t="s">
        <v>49</v>
      </c>
      <c r="I126" s="15">
        <v>45484.703564814816</v>
      </c>
      <c r="J126" s="15">
        <v>45484.75953703704</v>
      </c>
      <c r="K126" s="16">
        <v>229008</v>
      </c>
      <c r="L126" s="16">
        <v>0</v>
      </c>
      <c r="M126" s="16">
        <v>0</v>
      </c>
      <c r="N126" s="16">
        <v>0</v>
      </c>
      <c r="O126" s="16">
        <v>0</v>
      </c>
      <c r="P126" s="16">
        <v>229008</v>
      </c>
      <c r="Q126" s="14" t="s">
        <v>63</v>
      </c>
      <c r="R126" s="14" t="s">
        <v>63</v>
      </c>
      <c r="S126" s="17">
        <f t="shared" si="6"/>
        <v>229008</v>
      </c>
    </row>
    <row r="127" spans="2:19" ht="30" x14ac:dyDescent="0.25">
      <c r="B127" s="11" t="s">
        <v>352</v>
      </c>
      <c r="C127" s="12" t="s">
        <v>353</v>
      </c>
      <c r="D127" s="13" t="s">
        <v>23</v>
      </c>
      <c r="E127" s="11" t="s">
        <v>26</v>
      </c>
      <c r="F127" s="11" t="s">
        <v>27</v>
      </c>
      <c r="G127" s="14" t="s">
        <v>279</v>
      </c>
      <c r="H127" s="11" t="s">
        <v>280</v>
      </c>
      <c r="I127" s="15">
        <v>45484.579502314817</v>
      </c>
      <c r="J127" s="15">
        <v>45484.600601851853</v>
      </c>
      <c r="K127" s="16">
        <v>240000</v>
      </c>
      <c r="L127" s="16">
        <v>0</v>
      </c>
      <c r="M127" s="16">
        <v>0</v>
      </c>
      <c r="N127" s="16">
        <v>45600</v>
      </c>
      <c r="O127" s="16">
        <v>0</v>
      </c>
      <c r="P127" s="16">
        <v>285600</v>
      </c>
      <c r="Q127" s="14" t="s">
        <v>63</v>
      </c>
      <c r="R127" s="14" t="s">
        <v>63</v>
      </c>
      <c r="S127" s="17">
        <f t="shared" si="6"/>
        <v>285600</v>
      </c>
    </row>
    <row r="128" spans="2:19" ht="30" x14ac:dyDescent="0.25">
      <c r="B128" s="11" t="s">
        <v>354</v>
      </c>
      <c r="C128" s="12" t="s">
        <v>355</v>
      </c>
      <c r="D128" s="13" t="s">
        <v>0</v>
      </c>
      <c r="E128" s="11" t="s">
        <v>26</v>
      </c>
      <c r="F128" s="11" t="s">
        <v>27</v>
      </c>
      <c r="G128" s="14" t="s">
        <v>356</v>
      </c>
      <c r="H128" s="11" t="s">
        <v>357</v>
      </c>
      <c r="I128" s="15">
        <v>45482.701388888891</v>
      </c>
      <c r="J128" s="15">
        <v>45482.711597222224</v>
      </c>
      <c r="K128" s="16">
        <v>7363822</v>
      </c>
      <c r="L128" s="16">
        <v>0</v>
      </c>
      <c r="M128" s="16">
        <v>0</v>
      </c>
      <c r="N128" s="16">
        <v>1399126.18</v>
      </c>
      <c r="O128" s="16">
        <v>0</v>
      </c>
      <c r="P128" s="16">
        <v>8762948.1799999997</v>
      </c>
      <c r="Q128" s="14" t="s">
        <v>63</v>
      </c>
      <c r="R128" s="14" t="s">
        <v>63</v>
      </c>
      <c r="S128" s="17">
        <f t="shared" si="6"/>
        <v>8762948.1799999997</v>
      </c>
    </row>
    <row r="129" spans="2:19" ht="30" x14ac:dyDescent="0.25">
      <c r="B129" s="11" t="s">
        <v>358</v>
      </c>
      <c r="C129" s="12" t="s">
        <v>359</v>
      </c>
      <c r="D129" s="13" t="s">
        <v>0</v>
      </c>
      <c r="E129" s="11" t="s">
        <v>26</v>
      </c>
      <c r="F129" s="11" t="s">
        <v>27</v>
      </c>
      <c r="G129" s="14" t="s">
        <v>360</v>
      </c>
      <c r="H129" s="11" t="s">
        <v>361</v>
      </c>
      <c r="I129" s="15">
        <v>45477.719444444447</v>
      </c>
      <c r="J129" s="15">
        <v>45477.733668981484</v>
      </c>
      <c r="K129" s="16">
        <v>2053500</v>
      </c>
      <c r="L129" s="16">
        <v>0</v>
      </c>
      <c r="M129" s="16">
        <v>0</v>
      </c>
      <c r="N129" s="16">
        <v>390165</v>
      </c>
      <c r="O129" s="16">
        <v>0</v>
      </c>
      <c r="P129" s="16">
        <v>2443665</v>
      </c>
      <c r="Q129" s="14" t="s">
        <v>63</v>
      </c>
      <c r="R129" s="14" t="s">
        <v>63</v>
      </c>
      <c r="S129" s="17">
        <f t="shared" si="6"/>
        <v>2443665</v>
      </c>
    </row>
    <row r="130" spans="2:19" ht="30" x14ac:dyDescent="0.25">
      <c r="B130" s="11" t="s">
        <v>362</v>
      </c>
      <c r="C130" s="12" t="s">
        <v>363</v>
      </c>
      <c r="D130" s="13" t="s">
        <v>21</v>
      </c>
      <c r="E130" s="11" t="s">
        <v>26</v>
      </c>
      <c r="F130" s="11" t="s">
        <v>27</v>
      </c>
      <c r="G130" s="14" t="s">
        <v>48</v>
      </c>
      <c r="H130" s="11" t="s">
        <v>49</v>
      </c>
      <c r="I130" s="15">
        <v>45474.748680555553</v>
      </c>
      <c r="J130" s="15">
        <v>45474.766192129631</v>
      </c>
      <c r="K130" s="16">
        <v>183886</v>
      </c>
      <c r="L130" s="16">
        <v>0</v>
      </c>
      <c r="M130" s="16">
        <v>4860</v>
      </c>
      <c r="N130" s="16">
        <v>0</v>
      </c>
      <c r="O130" s="16">
        <v>0</v>
      </c>
      <c r="P130" s="16">
        <v>188746</v>
      </c>
      <c r="Q130" s="14" t="s">
        <v>63</v>
      </c>
      <c r="R130" s="14" t="s">
        <v>63</v>
      </c>
      <c r="S130" s="17">
        <f t="shared" si="6"/>
        <v>188746</v>
      </c>
    </row>
    <row r="131" spans="2:19" ht="15.75" thickBot="1" x14ac:dyDescent="0.3">
      <c r="B131" s="2" t="s">
        <v>365</v>
      </c>
      <c r="C131" s="1"/>
      <c r="D131" s="21">
        <f>COUNTA(D97:D130)</f>
        <v>34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"/>
      <c r="Q131" s="1"/>
      <c r="R131" s="1"/>
      <c r="S131" s="20">
        <f>SUM(S97:S130)</f>
        <v>78722915.430900007</v>
      </c>
    </row>
    <row r="132" spans="2:19" ht="13.5" thickBot="1" x14ac:dyDescent="0.25">
      <c r="B132" s="6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8"/>
      <c r="Q132" s="7"/>
      <c r="R132" s="7"/>
      <c r="S132" s="9"/>
    </row>
    <row r="133" spans="2:19" ht="13.5" thickBot="1" x14ac:dyDescent="0.25">
      <c r="B133" s="6" t="s">
        <v>64</v>
      </c>
      <c r="C133" s="7"/>
      <c r="D133" s="19">
        <f>+D15+D25+D51+D67+D82+D96+D131</f>
        <v>122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18">
        <f>+S15+S25+S51+S67+S82+S96+S131</f>
        <v>1471119638.4057522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Díaz Sánchez</dc:creator>
  <cp:lastModifiedBy>Rodrigo Escobedo Armijo</cp:lastModifiedBy>
  <dcterms:created xsi:type="dcterms:W3CDTF">2020-08-13T19:18:33Z</dcterms:created>
  <dcterms:modified xsi:type="dcterms:W3CDTF">2024-09-03T14:51:47Z</dcterms:modified>
</cp:coreProperties>
</file>